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codeName="ThisWorkbook"/>
  <xr:revisionPtr revIDLastSave="0" documentId="13_ncr:1_{D6BE8FDC-E752-4F58-9D9E-DDF41226EC6E}" xr6:coauthVersionLast="47" xr6:coauthVersionMax="47" xr10:uidLastSave="{00000000-0000-0000-0000-000000000000}"/>
  <workbookProtection workbookAlgorithmName="SHA-512" workbookHashValue="gBJryXKt71iuzQnWC4mpgm26NrR4MIfz1AdCce14LWU8bjhIgud7iejyP4JJmcFtHl2FOeikizGAeI5JK1/47g==" workbookSaltValue="ldG/uHvd/txhlui8RWiN/A==" workbookSpinCount="100000" lockStructure="1"/>
  <bookViews>
    <workbookView xWindow="-120" yWindow="-120" windowWidth="29040" windowHeight="15840" tabRatio="937" xr2:uid="{D8099482-BE17-41CB-A8D3-0AB253B5A937}"/>
  </bookViews>
  <sheets>
    <sheet name="凡例" sheetId="2" r:id="rId1"/>
    <sheet name="S1" sheetId="3" r:id="rId2"/>
    <sheet name="SA" sheetId="54" r:id="rId3"/>
    <sheet name="事務局用→" sheetId="5" state="hidden" r:id="rId4"/>
    <sheet name="事務局利用⇒" sheetId="53" state="hidden" r:id="rId5"/>
    <sheet name="選択肢①" sheetId="6" state="hidden" r:id="rId6"/>
    <sheet name="排出活動_Master" sheetId="33" state="hidden" r:id="rId7"/>
  </sheets>
  <definedNames>
    <definedName name="_xlnm._FilterDatabase" localSheetId="6" hidden="1">排出活動_Master!$L$4:$W$577</definedName>
    <definedName name="_xlnm.Print_Area" localSheetId="1">'S1'!$A$2:$O$58</definedName>
    <definedName name="間接クレ">選択肢①!$F$45:$F$51</definedName>
    <definedName name="直接クレ">選択肢①!$F$45:$F$48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07" i="54" l="1"/>
  <c r="L306" i="54"/>
  <c r="L305" i="54"/>
  <c r="L304" i="54"/>
  <c r="L303" i="54"/>
  <c r="L302" i="54"/>
  <c r="L301" i="54"/>
  <c r="L300" i="54"/>
  <c r="L299" i="54"/>
  <c r="L298" i="54"/>
  <c r="L297" i="54"/>
  <c r="L296" i="54"/>
  <c r="L295" i="54"/>
  <c r="L294" i="54"/>
  <c r="L293" i="54"/>
  <c r="L292" i="54"/>
  <c r="L291" i="54"/>
  <c r="L290" i="54"/>
  <c r="L289" i="54"/>
  <c r="L288" i="54"/>
  <c r="L287" i="54"/>
  <c r="L286" i="54"/>
  <c r="L285" i="54"/>
  <c r="L284" i="54"/>
  <c r="L283" i="54"/>
  <c r="L282" i="54"/>
  <c r="L281" i="54"/>
  <c r="L280" i="54"/>
  <c r="L279" i="54"/>
  <c r="L278" i="54"/>
  <c r="L277" i="54"/>
  <c r="L276" i="54"/>
  <c r="L275" i="54"/>
  <c r="L274" i="54"/>
  <c r="L273" i="54"/>
  <c r="L272" i="54"/>
  <c r="L271" i="54"/>
  <c r="L270" i="54"/>
  <c r="L269" i="54"/>
  <c r="L268" i="54"/>
  <c r="L267" i="54"/>
  <c r="L266" i="54"/>
  <c r="L265" i="54"/>
  <c r="L264" i="54"/>
  <c r="L263" i="54"/>
  <c r="L262" i="54"/>
  <c r="L261" i="54"/>
  <c r="L260" i="54"/>
  <c r="L259" i="54"/>
  <c r="L258" i="54"/>
  <c r="L257" i="54"/>
  <c r="L256" i="54"/>
  <c r="L255" i="54"/>
  <c r="L254" i="54"/>
  <c r="L253" i="54"/>
  <c r="L252" i="54"/>
  <c r="L251" i="54"/>
  <c r="L250" i="54"/>
  <c r="L249" i="54"/>
  <c r="L248" i="54"/>
  <c r="L247" i="54"/>
  <c r="L246" i="54"/>
  <c r="L245" i="54"/>
  <c r="L244" i="54"/>
  <c r="L243" i="54"/>
  <c r="L242" i="54"/>
  <c r="L241" i="54"/>
  <c r="L240" i="54"/>
  <c r="L239" i="54"/>
  <c r="L238" i="54"/>
  <c r="L237" i="54"/>
  <c r="L236" i="54"/>
  <c r="L235" i="54"/>
  <c r="L234" i="54"/>
  <c r="L233" i="54"/>
  <c r="L232" i="54"/>
  <c r="L231" i="54"/>
  <c r="L230" i="54"/>
  <c r="L229" i="54"/>
  <c r="L228" i="54"/>
  <c r="L227" i="54"/>
  <c r="L226" i="54"/>
  <c r="L225" i="54"/>
  <c r="L224" i="54"/>
  <c r="L223" i="54"/>
  <c r="L222" i="54"/>
  <c r="L221" i="54"/>
  <c r="L220" i="54"/>
  <c r="L219" i="54"/>
  <c r="L218" i="54"/>
  <c r="L217" i="54"/>
  <c r="L216" i="54"/>
  <c r="L215" i="54"/>
  <c r="L214" i="54"/>
  <c r="L213" i="54"/>
  <c r="L212" i="54"/>
  <c r="L211" i="54"/>
  <c r="L210" i="54"/>
  <c r="L209" i="54"/>
  <c r="L208" i="54"/>
  <c r="L207" i="54"/>
  <c r="L206" i="54"/>
  <c r="L205" i="54"/>
  <c r="L204" i="54"/>
  <c r="L203" i="54"/>
  <c r="L202" i="54"/>
  <c r="L201" i="54"/>
  <c r="L200" i="54"/>
  <c r="L199" i="54"/>
  <c r="L198" i="54"/>
  <c r="L197" i="54"/>
  <c r="L196" i="54"/>
  <c r="L195" i="54"/>
  <c r="L194" i="54"/>
  <c r="L193" i="54"/>
  <c r="L192" i="54"/>
  <c r="L191" i="54"/>
  <c r="L190" i="54"/>
  <c r="L189" i="54"/>
  <c r="L188" i="54"/>
  <c r="L187" i="54"/>
  <c r="L186" i="54"/>
  <c r="L185" i="54"/>
  <c r="L184" i="54"/>
  <c r="L183" i="54"/>
  <c r="L182" i="54"/>
  <c r="L181" i="54"/>
  <c r="L180" i="54"/>
  <c r="L179" i="54"/>
  <c r="L178" i="54"/>
  <c r="L177" i="54"/>
  <c r="L176" i="54"/>
  <c r="L175" i="54"/>
  <c r="L174" i="54"/>
  <c r="L173" i="54"/>
  <c r="L172" i="54"/>
  <c r="L171" i="54"/>
  <c r="L170" i="54"/>
  <c r="L169" i="54"/>
  <c r="L168" i="54"/>
  <c r="L167" i="54"/>
  <c r="L166" i="54"/>
  <c r="L165" i="54"/>
  <c r="L164" i="54"/>
  <c r="L163" i="54"/>
  <c r="L162" i="54"/>
  <c r="L161" i="54"/>
  <c r="L160" i="54"/>
  <c r="L159" i="54"/>
  <c r="L158" i="54"/>
  <c r="L157" i="54"/>
  <c r="L156" i="54"/>
  <c r="L155" i="54"/>
  <c r="L154" i="54"/>
  <c r="L153" i="54"/>
  <c r="L152" i="54"/>
  <c r="L151" i="54"/>
  <c r="L150" i="54"/>
  <c r="L149" i="54"/>
  <c r="L148" i="54"/>
  <c r="L147" i="54"/>
  <c r="L146" i="54"/>
  <c r="L145" i="54"/>
  <c r="L144" i="54"/>
  <c r="L143" i="54"/>
  <c r="L142" i="54"/>
  <c r="L141" i="54"/>
  <c r="L140" i="54"/>
  <c r="L139" i="54"/>
  <c r="L138" i="54"/>
  <c r="L137" i="54"/>
  <c r="L136" i="54"/>
  <c r="L135" i="54"/>
  <c r="L134" i="54"/>
  <c r="L133" i="54"/>
  <c r="L132" i="54"/>
  <c r="L131" i="54"/>
  <c r="L130" i="54"/>
  <c r="L129" i="54"/>
  <c r="L128" i="54"/>
  <c r="L127" i="54"/>
  <c r="L126" i="54"/>
  <c r="L125" i="54"/>
  <c r="L124" i="54"/>
  <c r="L123" i="54"/>
  <c r="L122" i="54"/>
  <c r="L121" i="54"/>
  <c r="L120" i="54"/>
  <c r="L119" i="54"/>
  <c r="L118" i="54"/>
  <c r="L117" i="54"/>
  <c r="L116" i="54"/>
  <c r="L115" i="54"/>
  <c r="L114" i="54"/>
  <c r="L113" i="54"/>
  <c r="L112" i="54"/>
  <c r="L111" i="54"/>
  <c r="L110" i="54"/>
  <c r="L109" i="54"/>
  <c r="L108" i="54"/>
  <c r="L107" i="54"/>
  <c r="L106" i="54"/>
  <c r="L105" i="54"/>
  <c r="L104" i="54"/>
  <c r="L103" i="54"/>
  <c r="L102" i="54"/>
  <c r="L101" i="54"/>
  <c r="L100" i="54"/>
  <c r="L99" i="54"/>
  <c r="L98" i="54"/>
  <c r="L97" i="54"/>
  <c r="L96" i="54"/>
  <c r="L95" i="54"/>
  <c r="L94" i="54"/>
  <c r="L93" i="54"/>
  <c r="L92" i="54"/>
  <c r="L91" i="54"/>
  <c r="L90" i="54"/>
  <c r="L89" i="54"/>
  <c r="L88" i="54"/>
  <c r="L87" i="54"/>
  <c r="L86" i="54"/>
  <c r="L85" i="54"/>
  <c r="L84" i="54"/>
  <c r="L83" i="54"/>
  <c r="L82" i="54"/>
  <c r="L81" i="54"/>
  <c r="L80" i="54"/>
  <c r="L79" i="54"/>
  <c r="L78" i="54"/>
  <c r="L77" i="54"/>
  <c r="L76" i="54"/>
  <c r="L75" i="54"/>
  <c r="L74" i="54"/>
  <c r="L73" i="54"/>
  <c r="L72" i="54"/>
  <c r="L71" i="54"/>
  <c r="L70" i="54"/>
  <c r="L69" i="54"/>
  <c r="L68" i="54"/>
  <c r="L67" i="54"/>
  <c r="L66" i="54"/>
  <c r="L65" i="54"/>
  <c r="L64" i="54"/>
  <c r="L63" i="54"/>
  <c r="L62" i="54"/>
  <c r="L61" i="54"/>
  <c r="L60" i="54"/>
  <c r="L59" i="54"/>
  <c r="L58" i="54"/>
  <c r="L57" i="54"/>
  <c r="L56" i="54"/>
  <c r="L55" i="54"/>
  <c r="L54" i="54"/>
  <c r="L53" i="54"/>
  <c r="L52" i="54"/>
  <c r="L51" i="54"/>
  <c r="L50" i="54"/>
  <c r="L49" i="54"/>
  <c r="L48" i="54"/>
  <c r="L47" i="54"/>
  <c r="L46" i="54"/>
  <c r="L45" i="54"/>
  <c r="L44" i="54"/>
  <c r="L43" i="54"/>
  <c r="L42" i="54"/>
  <c r="L41" i="54"/>
  <c r="L40" i="54"/>
  <c r="L39" i="54"/>
  <c r="L38" i="54"/>
  <c r="L37" i="54"/>
  <c r="L36" i="54"/>
  <c r="L35" i="54"/>
  <c r="L34" i="54"/>
  <c r="L33" i="54"/>
  <c r="L32" i="54"/>
  <c r="L31" i="54"/>
  <c r="L30" i="54"/>
  <c r="L29" i="54"/>
  <c r="L28" i="54"/>
  <c r="L27" i="54"/>
  <c r="L26" i="54"/>
  <c r="L25" i="54"/>
  <c r="L24" i="54"/>
  <c r="L23" i="54"/>
  <c r="L22" i="54"/>
  <c r="L21" i="54"/>
  <c r="L20" i="54"/>
  <c r="L19" i="54"/>
  <c r="L18" i="54"/>
  <c r="L17" i="54"/>
  <c r="L16" i="54"/>
  <c r="L15" i="54"/>
  <c r="L14" i="54"/>
  <c r="L13" i="54"/>
  <c r="L12" i="54"/>
  <c r="L11" i="54"/>
  <c r="L10" i="54"/>
  <c r="L9" i="54"/>
  <c r="F8" i="54" l="1"/>
  <c r="F307" i="54" l="1"/>
  <c r="F306" i="54"/>
  <c r="F305" i="54"/>
  <c r="F304" i="54"/>
  <c r="F303" i="54"/>
  <c r="F302" i="54"/>
  <c r="F301" i="54"/>
  <c r="F300" i="54"/>
  <c r="F299" i="54"/>
  <c r="F298" i="54"/>
  <c r="F297" i="54"/>
  <c r="F296" i="54"/>
  <c r="F295" i="54"/>
  <c r="F294" i="54"/>
  <c r="F293" i="54"/>
  <c r="F292" i="54"/>
  <c r="F291" i="54"/>
  <c r="F290" i="54"/>
  <c r="F289" i="54"/>
  <c r="F288" i="54"/>
  <c r="F287" i="54"/>
  <c r="F286" i="54"/>
  <c r="F285" i="54"/>
  <c r="F284" i="54"/>
  <c r="F283" i="54"/>
  <c r="F282" i="54"/>
  <c r="F281" i="54"/>
  <c r="F280" i="54"/>
  <c r="F279" i="54"/>
  <c r="F278" i="54"/>
  <c r="F277" i="54"/>
  <c r="F276" i="54"/>
  <c r="F275" i="54"/>
  <c r="F274" i="54"/>
  <c r="F273" i="54"/>
  <c r="F272" i="54"/>
  <c r="F271" i="54"/>
  <c r="F270" i="54"/>
  <c r="F269" i="54"/>
  <c r="F268" i="54"/>
  <c r="F267" i="54"/>
  <c r="F266" i="54"/>
  <c r="F265" i="54"/>
  <c r="F264" i="54"/>
  <c r="F263" i="54"/>
  <c r="F262" i="54"/>
  <c r="F261" i="54"/>
  <c r="F260" i="54"/>
  <c r="F259" i="54"/>
  <c r="F258" i="54"/>
  <c r="F257" i="54"/>
  <c r="F256" i="54"/>
  <c r="F255" i="54"/>
  <c r="F254" i="54"/>
  <c r="F253" i="54"/>
  <c r="F252" i="54"/>
  <c r="F251" i="54"/>
  <c r="F250" i="54"/>
  <c r="F249" i="54"/>
  <c r="F248" i="54"/>
  <c r="F247" i="54"/>
  <c r="F246" i="54"/>
  <c r="F245" i="54"/>
  <c r="F244" i="54"/>
  <c r="F243" i="54"/>
  <c r="F242" i="54"/>
  <c r="F241" i="54"/>
  <c r="F240" i="54"/>
  <c r="F239" i="54"/>
  <c r="F238" i="54"/>
  <c r="F237" i="54"/>
  <c r="F236" i="54"/>
  <c r="F235" i="54"/>
  <c r="F234" i="54"/>
  <c r="F233" i="54"/>
  <c r="F232" i="54"/>
  <c r="F231" i="54"/>
  <c r="F230" i="54"/>
  <c r="F229" i="54"/>
  <c r="F228" i="54"/>
  <c r="F227" i="54"/>
  <c r="F226" i="54"/>
  <c r="F225" i="54"/>
  <c r="F224" i="54"/>
  <c r="F223" i="54"/>
  <c r="F222" i="54"/>
  <c r="F221" i="54"/>
  <c r="F220" i="54"/>
  <c r="F219" i="54"/>
  <c r="F218" i="54"/>
  <c r="F217" i="54"/>
  <c r="F216" i="54"/>
  <c r="F215" i="54"/>
  <c r="F214" i="54"/>
  <c r="F213" i="54"/>
  <c r="F212" i="54"/>
  <c r="F211" i="54"/>
  <c r="F210" i="54"/>
  <c r="F209" i="54"/>
  <c r="F208" i="54"/>
  <c r="F207" i="54"/>
  <c r="F206" i="54"/>
  <c r="F205" i="54"/>
  <c r="F204" i="54"/>
  <c r="F203" i="54"/>
  <c r="F202" i="54"/>
  <c r="F201" i="54"/>
  <c r="F200" i="54"/>
  <c r="F199" i="54"/>
  <c r="F198" i="54"/>
  <c r="F197" i="54"/>
  <c r="F196" i="54"/>
  <c r="F195" i="54"/>
  <c r="F194" i="54"/>
  <c r="F193" i="54"/>
  <c r="F192" i="54"/>
  <c r="F191" i="54"/>
  <c r="F190" i="54"/>
  <c r="F189" i="54"/>
  <c r="F188" i="54"/>
  <c r="F187" i="54"/>
  <c r="F186" i="54"/>
  <c r="F185" i="54"/>
  <c r="F184" i="54"/>
  <c r="F183" i="54"/>
  <c r="F182" i="54"/>
  <c r="F181" i="54"/>
  <c r="F180" i="54"/>
  <c r="F179" i="54"/>
  <c r="F178" i="54"/>
  <c r="F177" i="54"/>
  <c r="F176" i="54"/>
  <c r="F175" i="54"/>
  <c r="F174" i="54"/>
  <c r="F173" i="54"/>
  <c r="F172" i="54"/>
  <c r="F171" i="54"/>
  <c r="F170" i="54"/>
  <c r="F169" i="54"/>
  <c r="F168" i="54"/>
  <c r="F167" i="54"/>
  <c r="F166" i="54"/>
  <c r="F165" i="54"/>
  <c r="F164" i="54"/>
  <c r="F163" i="54"/>
  <c r="F162" i="54"/>
  <c r="F161" i="54"/>
  <c r="F160" i="54"/>
  <c r="F159" i="54"/>
  <c r="F158" i="54"/>
  <c r="F157" i="54"/>
  <c r="F156" i="54"/>
  <c r="F155" i="54"/>
  <c r="F154" i="54"/>
  <c r="F153" i="54"/>
  <c r="F152" i="54"/>
  <c r="F151" i="54"/>
  <c r="F150" i="54"/>
  <c r="F149" i="54"/>
  <c r="F148" i="54"/>
  <c r="F147" i="54"/>
  <c r="F146" i="54"/>
  <c r="F145" i="54"/>
  <c r="F144" i="54"/>
  <c r="F143" i="54"/>
  <c r="F142" i="54"/>
  <c r="F141" i="54"/>
  <c r="F140" i="54"/>
  <c r="F139" i="54"/>
  <c r="F138" i="54"/>
  <c r="F137" i="54"/>
  <c r="F136" i="54"/>
  <c r="F135" i="54"/>
  <c r="F134" i="54"/>
  <c r="F133" i="54"/>
  <c r="F132" i="54"/>
  <c r="F131" i="54"/>
  <c r="F130" i="54"/>
  <c r="F129" i="54"/>
  <c r="F128" i="54"/>
  <c r="F127" i="54"/>
  <c r="F126" i="54"/>
  <c r="F125" i="54"/>
  <c r="F124" i="54"/>
  <c r="F123" i="54"/>
  <c r="F122" i="54"/>
  <c r="F121" i="54"/>
  <c r="F120" i="54"/>
  <c r="F119" i="54"/>
  <c r="F118" i="54"/>
  <c r="F117" i="54"/>
  <c r="F116" i="54"/>
  <c r="F115" i="54"/>
  <c r="F114" i="54"/>
  <c r="F113" i="54"/>
  <c r="F112" i="54"/>
  <c r="F111" i="54"/>
  <c r="F110" i="54"/>
  <c r="F109" i="54"/>
  <c r="F108" i="54"/>
  <c r="F107" i="54"/>
  <c r="F106" i="54"/>
  <c r="F105" i="54"/>
  <c r="F104" i="54"/>
  <c r="F103" i="54"/>
  <c r="F102" i="54"/>
  <c r="F101" i="54"/>
  <c r="F100" i="54"/>
  <c r="F99" i="54"/>
  <c r="F98" i="54"/>
  <c r="F97" i="54"/>
  <c r="F96" i="54"/>
  <c r="F95" i="54"/>
  <c r="F94" i="54"/>
  <c r="F93" i="54"/>
  <c r="F92" i="54"/>
  <c r="F91" i="54"/>
  <c r="F90" i="54"/>
  <c r="F89" i="54"/>
  <c r="F88" i="54"/>
  <c r="F87" i="54"/>
  <c r="F86" i="54"/>
  <c r="F85" i="54"/>
  <c r="F84" i="54"/>
  <c r="F83" i="54"/>
  <c r="F82" i="54"/>
  <c r="F81" i="54"/>
  <c r="F80" i="54"/>
  <c r="F79" i="54"/>
  <c r="F78" i="54"/>
  <c r="F77" i="54"/>
  <c r="F76" i="54"/>
  <c r="F75" i="54"/>
  <c r="F74" i="54"/>
  <c r="F73" i="54"/>
  <c r="F72" i="54"/>
  <c r="F71" i="54"/>
  <c r="F70" i="54"/>
  <c r="F69" i="54"/>
  <c r="F68" i="54"/>
  <c r="F67" i="54"/>
  <c r="F66" i="54"/>
  <c r="F65" i="54"/>
  <c r="F64" i="54"/>
  <c r="F63" i="54"/>
  <c r="F62" i="54"/>
  <c r="F61" i="54"/>
  <c r="F60" i="54"/>
  <c r="F59" i="54"/>
  <c r="F58" i="54"/>
  <c r="F57" i="54"/>
  <c r="F56" i="54"/>
  <c r="F55" i="54"/>
  <c r="F54" i="54"/>
  <c r="F53" i="54"/>
  <c r="F52" i="54"/>
  <c r="F51" i="54"/>
  <c r="F50" i="54"/>
  <c r="F49" i="54"/>
  <c r="F48" i="54"/>
  <c r="F47" i="54"/>
  <c r="F46" i="54"/>
  <c r="F45" i="54"/>
  <c r="F44" i="54"/>
  <c r="F43" i="54"/>
  <c r="F42" i="54"/>
  <c r="F41" i="54"/>
  <c r="F40" i="54"/>
  <c r="F39" i="54"/>
  <c r="F38" i="54"/>
  <c r="F37" i="54"/>
  <c r="F36" i="54"/>
  <c r="F35" i="54"/>
  <c r="F34" i="54"/>
  <c r="F33" i="54"/>
  <c r="F32" i="54"/>
  <c r="F31" i="54"/>
  <c r="F30" i="54"/>
  <c r="F29" i="54"/>
  <c r="F28" i="54"/>
  <c r="F27" i="54"/>
  <c r="F26" i="54"/>
  <c r="F25" i="54"/>
  <c r="F24" i="54"/>
  <c r="F23" i="54"/>
  <c r="F22" i="54"/>
  <c r="F21" i="54"/>
  <c r="F20" i="54"/>
  <c r="F19" i="54"/>
  <c r="F18" i="54"/>
  <c r="F17" i="54"/>
  <c r="F16" i="54"/>
  <c r="F15" i="54"/>
  <c r="F14" i="54"/>
  <c r="K4" i="54" s="1"/>
  <c r="F13" i="54"/>
  <c r="F12" i="54"/>
  <c r="F11" i="54"/>
  <c r="F10" i="54"/>
  <c r="F9" i="54"/>
  <c r="L8" i="54"/>
  <c r="H3" i="54" s="1"/>
  <c r="E55" i="6"/>
  <c r="J4" i="54" l="1"/>
  <c r="H41" i="3" s="1"/>
  <c r="L4" i="54"/>
  <c r="J41" i="3" s="1"/>
  <c r="I4" i="54"/>
  <c r="H4" i="54"/>
  <c r="D41" i="3" l="1"/>
  <c r="L41" i="3" s="1"/>
  <c r="R70" i="33"/>
  <c r="I3" i="54" l="1"/>
  <c r="D40" i="3" s="1"/>
  <c r="L40" i="3" s="1"/>
  <c r="C4" i="54" l="1"/>
  <c r="C3" i="54"/>
  <c r="X9" i="33" l="1"/>
  <c r="Y9" i="33"/>
  <c r="Y6" i="33" l="1"/>
  <c r="Y7" i="33"/>
  <c r="Y8" i="33"/>
  <c r="Y10" i="33"/>
  <c r="Y11" i="33"/>
  <c r="Y12" i="33"/>
  <c r="Y13" i="33"/>
  <c r="Y14" i="33"/>
  <c r="Y15" i="33"/>
  <c r="Y16" i="33"/>
  <c r="Y17" i="33"/>
  <c r="Y18" i="33"/>
  <c r="Y19" i="33"/>
  <c r="Y20" i="33"/>
  <c r="Y21" i="33"/>
  <c r="Y22" i="33"/>
  <c r="Y23" i="33"/>
  <c r="Y24" i="33"/>
  <c r="Y25" i="33"/>
  <c r="Y26" i="33"/>
  <c r="Y27" i="33"/>
  <c r="Y28" i="33"/>
  <c r="Y29" i="33"/>
  <c r="Y30" i="33"/>
  <c r="Y31" i="33"/>
  <c r="Y32" i="33"/>
  <c r="Y33" i="33"/>
  <c r="Y34" i="33"/>
  <c r="Y35" i="33"/>
  <c r="Y36" i="33"/>
  <c r="Y37" i="33"/>
  <c r="Y38" i="33"/>
  <c r="Y39" i="33"/>
  <c r="Y40" i="33"/>
  <c r="Y41" i="33"/>
  <c r="Y42" i="33"/>
  <c r="Y43" i="33"/>
  <c r="Y44" i="33"/>
  <c r="Y45" i="33"/>
  <c r="Y46" i="33"/>
  <c r="Y47" i="33"/>
  <c r="Y48" i="33"/>
  <c r="Y49" i="33"/>
  <c r="Y50" i="33"/>
  <c r="Y51" i="33"/>
  <c r="Y52" i="33"/>
  <c r="Y53" i="33"/>
  <c r="Y54" i="33"/>
  <c r="Y55" i="33"/>
  <c r="Y56" i="33"/>
  <c r="Y57" i="33"/>
  <c r="Y58" i="33"/>
  <c r="Y59" i="33"/>
  <c r="Y60" i="33"/>
  <c r="Y61" i="33"/>
  <c r="Y62" i="33"/>
  <c r="Y63" i="33"/>
  <c r="Y64" i="33"/>
  <c r="Y65" i="33"/>
  <c r="Y66" i="33"/>
  <c r="Y67" i="33"/>
  <c r="Y68" i="33"/>
  <c r="Y69" i="33"/>
  <c r="Y70" i="33"/>
  <c r="Y71" i="33"/>
  <c r="Y72" i="33"/>
  <c r="Y73" i="33"/>
  <c r="Y74" i="33"/>
  <c r="Y75" i="33"/>
  <c r="Y76" i="33"/>
  <c r="Y77" i="33"/>
  <c r="Y78" i="33"/>
  <c r="Y79" i="33"/>
  <c r="Y80" i="33"/>
  <c r="Y81" i="33"/>
  <c r="Y82" i="33"/>
  <c r="Y83" i="33"/>
  <c r="Y84" i="33"/>
  <c r="Y85" i="33"/>
  <c r="Y86" i="33"/>
  <c r="Y87" i="33"/>
  <c r="Y88" i="33"/>
  <c r="Y89" i="33"/>
  <c r="Y90" i="33"/>
  <c r="Y91" i="33"/>
  <c r="Y92" i="33"/>
  <c r="Y93" i="33"/>
  <c r="Y94" i="33"/>
  <c r="Y95" i="33"/>
  <c r="Y96" i="33"/>
  <c r="Y97" i="33"/>
  <c r="Y98" i="33"/>
  <c r="Y99" i="33"/>
  <c r="Y100" i="33"/>
  <c r="Y101" i="33"/>
  <c r="Y102" i="33"/>
  <c r="Y103" i="33"/>
  <c r="Y104" i="33"/>
  <c r="Y105" i="33"/>
  <c r="Y106" i="33"/>
  <c r="Y107" i="33"/>
  <c r="Y108" i="33"/>
  <c r="Y109" i="33"/>
  <c r="Y110" i="33"/>
  <c r="Y111" i="33"/>
  <c r="Y112" i="33"/>
  <c r="Y113" i="33"/>
  <c r="Y114" i="33"/>
  <c r="Y115" i="33"/>
  <c r="Y116" i="33"/>
  <c r="Y117" i="33"/>
  <c r="Y118" i="33"/>
  <c r="Y119" i="33"/>
  <c r="Y120" i="33"/>
  <c r="Y121" i="33"/>
  <c r="Y122" i="33"/>
  <c r="Y123" i="33"/>
  <c r="Y124" i="33"/>
  <c r="Y125" i="33"/>
  <c r="Y126" i="33"/>
  <c r="Y127" i="33"/>
  <c r="Y128" i="33"/>
  <c r="Y129" i="33"/>
  <c r="Y130" i="33"/>
  <c r="Y131" i="33"/>
  <c r="Y132" i="33"/>
  <c r="Y133" i="33"/>
  <c r="Y134" i="33"/>
  <c r="Y135" i="33"/>
  <c r="Y136" i="33"/>
  <c r="Y137" i="33"/>
  <c r="Y138" i="33"/>
  <c r="Y139" i="33"/>
  <c r="Y140" i="33"/>
  <c r="Y141" i="33"/>
  <c r="Y142" i="33"/>
  <c r="Y143" i="33"/>
  <c r="Y144" i="33"/>
  <c r="Y145" i="33"/>
  <c r="Y146" i="33"/>
  <c r="Y147" i="33"/>
  <c r="Y148" i="33"/>
  <c r="Y149" i="33"/>
  <c r="Y150" i="33"/>
  <c r="Y151" i="33"/>
  <c r="Y152" i="33"/>
  <c r="Y153" i="33"/>
  <c r="Y154" i="33"/>
  <c r="Y155" i="33"/>
  <c r="Y156" i="33"/>
  <c r="Y157" i="33"/>
  <c r="Y158" i="33"/>
  <c r="Y159" i="33"/>
  <c r="Y160" i="33"/>
  <c r="Y161" i="33"/>
  <c r="Y162" i="33"/>
  <c r="Y163" i="33"/>
  <c r="Y164" i="33"/>
  <c r="Y165" i="33"/>
  <c r="Y166" i="33"/>
  <c r="Y167" i="33"/>
  <c r="Y168" i="33"/>
  <c r="Y169" i="33"/>
  <c r="Y170" i="33"/>
  <c r="Y171" i="33"/>
  <c r="Y172" i="33"/>
  <c r="Y173" i="33"/>
  <c r="Y174" i="33"/>
  <c r="Y175" i="33"/>
  <c r="Y176" i="33"/>
  <c r="Y177" i="33"/>
  <c r="Y178" i="33"/>
  <c r="Y179" i="33"/>
  <c r="Y180" i="33"/>
  <c r="Y181" i="33"/>
  <c r="Y182" i="33"/>
  <c r="Y183" i="33"/>
  <c r="Y184" i="33"/>
  <c r="Y185" i="33"/>
  <c r="Y186" i="33"/>
  <c r="Y187" i="33"/>
  <c r="Y188" i="33"/>
  <c r="Y189" i="33"/>
  <c r="Y190" i="33"/>
  <c r="Y191" i="33"/>
  <c r="Y192" i="33"/>
  <c r="Y193" i="33"/>
  <c r="Y194" i="33"/>
  <c r="Y195" i="33"/>
  <c r="Y196" i="33"/>
  <c r="Y197" i="33"/>
  <c r="Y198" i="33"/>
  <c r="Y199" i="33"/>
  <c r="Y200" i="33"/>
  <c r="Y201" i="33"/>
  <c r="Y202" i="33"/>
  <c r="Y203" i="33"/>
  <c r="Y204" i="33"/>
  <c r="Y205" i="33"/>
  <c r="Y206" i="33"/>
  <c r="Y207" i="33"/>
  <c r="Y208" i="33"/>
  <c r="Y209" i="33"/>
  <c r="Y210" i="33"/>
  <c r="Y211" i="33"/>
  <c r="Y212" i="33"/>
  <c r="Y213" i="33"/>
  <c r="Y214" i="33"/>
  <c r="Y215" i="33"/>
  <c r="Y216" i="33"/>
  <c r="Y217" i="33"/>
  <c r="Y218" i="33"/>
  <c r="Y219" i="33"/>
  <c r="Y220" i="33"/>
  <c r="Y221" i="33"/>
  <c r="Y222" i="33"/>
  <c r="Y223" i="33"/>
  <c r="Y224" i="33"/>
  <c r="Y225" i="33"/>
  <c r="Y226" i="33"/>
  <c r="Y227" i="33"/>
  <c r="Y228" i="33"/>
  <c r="Y229" i="33"/>
  <c r="Y230" i="33"/>
  <c r="Y231" i="33"/>
  <c r="Y232" i="33"/>
  <c r="Y233" i="33"/>
  <c r="Y234" i="33"/>
  <c r="Y235" i="33"/>
  <c r="Y236" i="33"/>
  <c r="Y237" i="33"/>
  <c r="Y238" i="33"/>
  <c r="Y239" i="33"/>
  <c r="Y240" i="33"/>
  <c r="Y241" i="33"/>
  <c r="Y242" i="33"/>
  <c r="Y243" i="33"/>
  <c r="Y244" i="33"/>
  <c r="Y245" i="33"/>
  <c r="Y246" i="33"/>
  <c r="Y247" i="33"/>
  <c r="Y248" i="33"/>
  <c r="Y249" i="33"/>
  <c r="Y250" i="33"/>
  <c r="Y251" i="33"/>
  <c r="Y252" i="33"/>
  <c r="Y253" i="33"/>
  <c r="Y254" i="33"/>
  <c r="Y255" i="33"/>
  <c r="Y256" i="33"/>
  <c r="Y257" i="33"/>
  <c r="Y258" i="33"/>
  <c r="Y259" i="33"/>
  <c r="Y260" i="33"/>
  <c r="Y261" i="33"/>
  <c r="Y262" i="33"/>
  <c r="Y263" i="33"/>
  <c r="Y264" i="33"/>
  <c r="Y265" i="33"/>
  <c r="Y266" i="33"/>
  <c r="Y267" i="33"/>
  <c r="Y268" i="33"/>
  <c r="Y269" i="33"/>
  <c r="Y270" i="33"/>
  <c r="Y271" i="33"/>
  <c r="Y272" i="33"/>
  <c r="Y273" i="33"/>
  <c r="Y274" i="33"/>
  <c r="Y275" i="33"/>
  <c r="Y276" i="33"/>
  <c r="Y277" i="33"/>
  <c r="Y278" i="33"/>
  <c r="Y279" i="33"/>
  <c r="Y280" i="33"/>
  <c r="Y281" i="33"/>
  <c r="Y282" i="33"/>
  <c r="Y283" i="33"/>
  <c r="Y284" i="33"/>
  <c r="Y285" i="33"/>
  <c r="Y286" i="33"/>
  <c r="Y287" i="33"/>
  <c r="Y288" i="33"/>
  <c r="Y289" i="33"/>
  <c r="Y290" i="33"/>
  <c r="Y291" i="33"/>
  <c r="Y292" i="33"/>
  <c r="Y293" i="33"/>
  <c r="Y294" i="33"/>
  <c r="Y295" i="33"/>
  <c r="Y296" i="33"/>
  <c r="Y297" i="33"/>
  <c r="Y298" i="33"/>
  <c r="Y299" i="33"/>
  <c r="Y300" i="33"/>
  <c r="Y301" i="33"/>
  <c r="Y302" i="33"/>
  <c r="Y303" i="33"/>
  <c r="Y304" i="33"/>
  <c r="Y305" i="33"/>
  <c r="Y306" i="33"/>
  <c r="Y307" i="33"/>
  <c r="Y308" i="33"/>
  <c r="Y309" i="33"/>
  <c r="Y310" i="33"/>
  <c r="Y311" i="33"/>
  <c r="Y312" i="33"/>
  <c r="Y313" i="33"/>
  <c r="Y314" i="33"/>
  <c r="Y315" i="33"/>
  <c r="Y316" i="33"/>
  <c r="Y317" i="33"/>
  <c r="Y318" i="33"/>
  <c r="Y319" i="33"/>
  <c r="Y320" i="33"/>
  <c r="Y321" i="33"/>
  <c r="Y322" i="33"/>
  <c r="Y323" i="33"/>
  <c r="Y324" i="33"/>
  <c r="Y325" i="33"/>
  <c r="Y326" i="33"/>
  <c r="Y327" i="33"/>
  <c r="Y328" i="33"/>
  <c r="Y329" i="33"/>
  <c r="Y330" i="33"/>
  <c r="Y331" i="33"/>
  <c r="Y332" i="33"/>
  <c r="Y333" i="33"/>
  <c r="Y334" i="33"/>
  <c r="Y335" i="33"/>
  <c r="Y336" i="33"/>
  <c r="Y337" i="33"/>
  <c r="Y338" i="33"/>
  <c r="Y339" i="33"/>
  <c r="Y340" i="33"/>
  <c r="Y341" i="33"/>
  <c r="Y342" i="33"/>
  <c r="Y343" i="33"/>
  <c r="Y344" i="33"/>
  <c r="Y345" i="33"/>
  <c r="Y346" i="33"/>
  <c r="Y347" i="33"/>
  <c r="Y348" i="33"/>
  <c r="Y349" i="33"/>
  <c r="Y350" i="33"/>
  <c r="Y351" i="33"/>
  <c r="Y352" i="33"/>
  <c r="Y353" i="33"/>
  <c r="Y354" i="33"/>
  <c r="Y355" i="33"/>
  <c r="Y356" i="33"/>
  <c r="Y357" i="33"/>
  <c r="Y358" i="33"/>
  <c r="Y359" i="33"/>
  <c r="Y360" i="33"/>
  <c r="Y361" i="33"/>
  <c r="Y362" i="33"/>
  <c r="Y363" i="33"/>
  <c r="Y364" i="33"/>
  <c r="Y365" i="33"/>
  <c r="Y366" i="33"/>
  <c r="Y367" i="33"/>
  <c r="Y368" i="33"/>
  <c r="Y369" i="33"/>
  <c r="Y370" i="33"/>
  <c r="Y371" i="33"/>
  <c r="Y372" i="33"/>
  <c r="Y373" i="33"/>
  <c r="Y374" i="33"/>
  <c r="Y375" i="33"/>
  <c r="Y376" i="33"/>
  <c r="Y377" i="33"/>
  <c r="Y378" i="33"/>
  <c r="Y379" i="33"/>
  <c r="Y380" i="33"/>
  <c r="Y381" i="33"/>
  <c r="Y382" i="33"/>
  <c r="Y383" i="33"/>
  <c r="Y384" i="33"/>
  <c r="Y385" i="33"/>
  <c r="Y386" i="33"/>
  <c r="Y387" i="33"/>
  <c r="Y388" i="33"/>
  <c r="Y389" i="33"/>
  <c r="Y390" i="33"/>
  <c r="Y391" i="33"/>
  <c r="Y392" i="33"/>
  <c r="Y393" i="33"/>
  <c r="Y394" i="33"/>
  <c r="Y395" i="33"/>
  <c r="Y396" i="33"/>
  <c r="Y397" i="33"/>
  <c r="Y398" i="33"/>
  <c r="Y399" i="33"/>
  <c r="Y400" i="33"/>
  <c r="Y401" i="33"/>
  <c r="Y402" i="33"/>
  <c r="Y403" i="33"/>
  <c r="Y404" i="33"/>
  <c r="Y405" i="33"/>
  <c r="Y406" i="33"/>
  <c r="Y407" i="33"/>
  <c r="Y408" i="33"/>
  <c r="Y409" i="33"/>
  <c r="Y410" i="33"/>
  <c r="Y411" i="33"/>
  <c r="Y412" i="33"/>
  <c r="Y413" i="33"/>
  <c r="Y414" i="33"/>
  <c r="Y415" i="33"/>
  <c r="Y416" i="33"/>
  <c r="Y417" i="33"/>
  <c r="Y418" i="33"/>
  <c r="Y419" i="33"/>
  <c r="Y420" i="33"/>
  <c r="Y421" i="33"/>
  <c r="Y422" i="33"/>
  <c r="Y423" i="33"/>
  <c r="Y424" i="33"/>
  <c r="Y425" i="33"/>
  <c r="Y426" i="33"/>
  <c r="Y427" i="33"/>
  <c r="Y428" i="33"/>
  <c r="Y429" i="33"/>
  <c r="Y430" i="33"/>
  <c r="Y431" i="33"/>
  <c r="Y432" i="33"/>
  <c r="Y433" i="33"/>
  <c r="Y434" i="33"/>
  <c r="Y435" i="33"/>
  <c r="Y436" i="33"/>
  <c r="Y437" i="33"/>
  <c r="Y438" i="33"/>
  <c r="Y439" i="33"/>
  <c r="Y440" i="33"/>
  <c r="Y441" i="33"/>
  <c r="Y442" i="33"/>
  <c r="Y443" i="33"/>
  <c r="Y444" i="33"/>
  <c r="Y445" i="33"/>
  <c r="Y446" i="33"/>
  <c r="Y447" i="33"/>
  <c r="Y448" i="33"/>
  <c r="Y449" i="33"/>
  <c r="Y450" i="33"/>
  <c r="Y451" i="33"/>
  <c r="Y452" i="33"/>
  <c r="Y453" i="33"/>
  <c r="Y454" i="33"/>
  <c r="Y455" i="33"/>
  <c r="Y456" i="33"/>
  <c r="Y457" i="33"/>
  <c r="Y458" i="33"/>
  <c r="Y459" i="33"/>
  <c r="Y460" i="33"/>
  <c r="Y461" i="33"/>
  <c r="Y462" i="33"/>
  <c r="Y463" i="33"/>
  <c r="Y464" i="33"/>
  <c r="Y465" i="33"/>
  <c r="Y466" i="33"/>
  <c r="Y467" i="33"/>
  <c r="Y468" i="33"/>
  <c r="Y469" i="33"/>
  <c r="Y470" i="33"/>
  <c r="Y471" i="33"/>
  <c r="Y472" i="33"/>
  <c r="Y473" i="33"/>
  <c r="Y474" i="33"/>
  <c r="Y475" i="33"/>
  <c r="Y476" i="33"/>
  <c r="Y477" i="33"/>
  <c r="Y478" i="33"/>
  <c r="Y479" i="33"/>
  <c r="Y480" i="33"/>
  <c r="Y481" i="33"/>
  <c r="Y482" i="33"/>
  <c r="Y483" i="33"/>
  <c r="Y484" i="33"/>
  <c r="Y485" i="33"/>
  <c r="Y486" i="33"/>
  <c r="Y487" i="33"/>
  <c r="Y488" i="33"/>
  <c r="Y489" i="33"/>
  <c r="Y490" i="33"/>
  <c r="Y491" i="33"/>
  <c r="Y492" i="33"/>
  <c r="Y493" i="33"/>
  <c r="Y494" i="33"/>
  <c r="Y495" i="33"/>
  <c r="Y496" i="33"/>
  <c r="Y497" i="33"/>
  <c r="Y498" i="33"/>
  <c r="Y499" i="33"/>
  <c r="Y500" i="33"/>
  <c r="Y501" i="33"/>
  <c r="Y502" i="33"/>
  <c r="Y503" i="33"/>
  <c r="Y504" i="33"/>
  <c r="Y505" i="33"/>
  <c r="Y506" i="33"/>
  <c r="Y507" i="33"/>
  <c r="Y508" i="33"/>
  <c r="Y509" i="33"/>
  <c r="Y510" i="33"/>
  <c r="Y511" i="33"/>
  <c r="Y512" i="33"/>
  <c r="Y513" i="33"/>
  <c r="Y514" i="33"/>
  <c r="Y515" i="33"/>
  <c r="Y516" i="33"/>
  <c r="Y517" i="33"/>
  <c r="Y518" i="33"/>
  <c r="Y519" i="33"/>
  <c r="Y520" i="33"/>
  <c r="Y521" i="33"/>
  <c r="Y522" i="33"/>
  <c r="Y523" i="33"/>
  <c r="Y524" i="33"/>
  <c r="Y525" i="33"/>
  <c r="Y526" i="33"/>
  <c r="Y527" i="33"/>
  <c r="Y528" i="33"/>
  <c r="Y529" i="33"/>
  <c r="Y530" i="33"/>
  <c r="Y531" i="33"/>
  <c r="Y532" i="33"/>
  <c r="Y533" i="33"/>
  <c r="Y534" i="33"/>
  <c r="Y535" i="33"/>
  <c r="Y536" i="33"/>
  <c r="Y537" i="33"/>
  <c r="Y538" i="33"/>
  <c r="Y539" i="33"/>
  <c r="Y540" i="33"/>
  <c r="Y541" i="33"/>
  <c r="Y542" i="33"/>
  <c r="Y543" i="33"/>
  <c r="Y544" i="33"/>
  <c r="Y545" i="33"/>
  <c r="Y546" i="33"/>
  <c r="Y547" i="33"/>
  <c r="Y548" i="33"/>
  <c r="Y549" i="33"/>
  <c r="Y550" i="33"/>
  <c r="Y551" i="33"/>
  <c r="Y552" i="33"/>
  <c r="Y553" i="33"/>
  <c r="Y554" i="33"/>
  <c r="Y555" i="33"/>
  <c r="Y556" i="33"/>
  <c r="Y557" i="33"/>
  <c r="Y558" i="33"/>
  <c r="Y559" i="33"/>
  <c r="Y560" i="33"/>
  <c r="Y561" i="33"/>
  <c r="Y562" i="33"/>
  <c r="Y563" i="33"/>
  <c r="Y564" i="33"/>
  <c r="Y565" i="33"/>
  <c r="Y566" i="33"/>
  <c r="Y567" i="33"/>
  <c r="Y568" i="33"/>
  <c r="Y569" i="33"/>
  <c r="Y570" i="33"/>
  <c r="Y571" i="33"/>
  <c r="Y572" i="33"/>
  <c r="Y573" i="33"/>
  <c r="Y574" i="33"/>
  <c r="Y5" i="33"/>
  <c r="X575" i="33"/>
  <c r="X574" i="33"/>
  <c r="X573" i="33"/>
  <c r="X572" i="33"/>
  <c r="X571" i="33"/>
  <c r="X570" i="33"/>
  <c r="X569" i="33"/>
  <c r="X568" i="33"/>
  <c r="X567" i="33"/>
  <c r="X566" i="33"/>
  <c r="X565" i="33"/>
  <c r="X564" i="33"/>
  <c r="X563" i="33"/>
  <c r="X562" i="33"/>
  <c r="X561" i="33"/>
  <c r="X560" i="33"/>
  <c r="X559" i="33"/>
  <c r="X558" i="33"/>
  <c r="X557" i="33"/>
  <c r="X556" i="33"/>
  <c r="X555" i="33"/>
  <c r="X554" i="33"/>
  <c r="X553" i="33"/>
  <c r="X552" i="33"/>
  <c r="X551" i="33"/>
  <c r="X550" i="33"/>
  <c r="X549" i="33"/>
  <c r="X548" i="33"/>
  <c r="X547" i="33"/>
  <c r="X546" i="33"/>
  <c r="X545" i="33"/>
  <c r="X544" i="33"/>
  <c r="X543" i="33"/>
  <c r="X542" i="33"/>
  <c r="X541" i="33"/>
  <c r="X540" i="33"/>
  <c r="X539" i="33"/>
  <c r="X538" i="33"/>
  <c r="X537" i="33"/>
  <c r="X536" i="33"/>
  <c r="X535" i="33"/>
  <c r="X534" i="33"/>
  <c r="X533" i="33"/>
  <c r="X532" i="33"/>
  <c r="X531" i="33"/>
  <c r="X530" i="33"/>
  <c r="X529" i="33"/>
  <c r="X528" i="33"/>
  <c r="X527" i="33"/>
  <c r="X526" i="33"/>
  <c r="X525" i="33"/>
  <c r="X524" i="33"/>
  <c r="X523" i="33"/>
  <c r="X522" i="33"/>
  <c r="X521" i="33"/>
  <c r="X520" i="33"/>
  <c r="X519" i="33"/>
  <c r="X518" i="33"/>
  <c r="X517" i="33"/>
  <c r="X516" i="33"/>
  <c r="X515" i="33"/>
  <c r="X514" i="33"/>
  <c r="X513" i="33"/>
  <c r="X512" i="33"/>
  <c r="X511" i="33"/>
  <c r="X510" i="33"/>
  <c r="X509" i="33"/>
  <c r="X508" i="33"/>
  <c r="X507" i="33"/>
  <c r="X506" i="33"/>
  <c r="X505" i="33"/>
  <c r="X504" i="33"/>
  <c r="X503" i="33"/>
  <c r="X502" i="33"/>
  <c r="X501" i="33"/>
  <c r="X500" i="33"/>
  <c r="X499" i="33"/>
  <c r="X498" i="33"/>
  <c r="X497" i="33"/>
  <c r="X496" i="33"/>
  <c r="X495" i="33"/>
  <c r="X494" i="33"/>
  <c r="X493" i="33"/>
  <c r="X492" i="33"/>
  <c r="X491" i="33"/>
  <c r="X490" i="33"/>
  <c r="X489" i="33"/>
  <c r="X488" i="33"/>
  <c r="X487" i="33"/>
  <c r="X486" i="33"/>
  <c r="X485" i="33"/>
  <c r="X484" i="33"/>
  <c r="X483" i="33"/>
  <c r="X482" i="33"/>
  <c r="X481" i="33"/>
  <c r="X480" i="33"/>
  <c r="X479" i="33"/>
  <c r="X478" i="33"/>
  <c r="X477" i="33"/>
  <c r="X476" i="33"/>
  <c r="X475" i="33"/>
  <c r="X474" i="33"/>
  <c r="X473" i="33"/>
  <c r="X472" i="33"/>
  <c r="X471" i="33"/>
  <c r="X470" i="33"/>
  <c r="X469" i="33"/>
  <c r="X468" i="33"/>
  <c r="X467" i="33"/>
  <c r="X466" i="33"/>
  <c r="X465" i="33"/>
  <c r="X464" i="33"/>
  <c r="X463" i="33"/>
  <c r="X462" i="33"/>
  <c r="X461" i="33"/>
  <c r="X460" i="33"/>
  <c r="X459" i="33"/>
  <c r="X458" i="33"/>
  <c r="X457" i="33"/>
  <c r="X456" i="33"/>
  <c r="X455" i="33"/>
  <c r="X454" i="33"/>
  <c r="X453" i="33"/>
  <c r="X452" i="33"/>
  <c r="X451" i="33"/>
  <c r="X450" i="33"/>
  <c r="X449" i="33"/>
  <c r="X448" i="33"/>
  <c r="X447" i="33"/>
  <c r="X446" i="33"/>
  <c r="X445" i="33"/>
  <c r="X444" i="33"/>
  <c r="X443" i="33"/>
  <c r="X442" i="33"/>
  <c r="X441" i="33"/>
  <c r="X440" i="33"/>
  <c r="X439" i="33"/>
  <c r="X438" i="33"/>
  <c r="X437" i="33"/>
  <c r="X436" i="33"/>
  <c r="X435" i="33"/>
  <c r="X434" i="33"/>
  <c r="X433" i="33"/>
  <c r="X432" i="33"/>
  <c r="X431" i="33"/>
  <c r="X430" i="33"/>
  <c r="X429" i="33"/>
  <c r="X428" i="33"/>
  <c r="X427" i="33"/>
  <c r="X426" i="33"/>
  <c r="X425" i="33"/>
  <c r="X424" i="33"/>
  <c r="X423" i="33"/>
  <c r="X422" i="33"/>
  <c r="X421" i="33"/>
  <c r="X420" i="33"/>
  <c r="X419" i="33"/>
  <c r="X418" i="33"/>
  <c r="X417" i="33"/>
  <c r="X416" i="33"/>
  <c r="X415" i="33"/>
  <c r="X414" i="33"/>
  <c r="X413" i="33"/>
  <c r="X412" i="33"/>
  <c r="X411" i="33"/>
  <c r="X410" i="33"/>
  <c r="X409" i="33"/>
  <c r="X408" i="33"/>
  <c r="X407" i="33"/>
  <c r="X406" i="33"/>
  <c r="X405" i="33"/>
  <c r="X404" i="33"/>
  <c r="X403" i="33"/>
  <c r="X402" i="33"/>
  <c r="X401" i="33"/>
  <c r="X400" i="33"/>
  <c r="X399" i="33"/>
  <c r="X398" i="33"/>
  <c r="X397" i="33"/>
  <c r="X396" i="33"/>
  <c r="X395" i="33"/>
  <c r="X394" i="33"/>
  <c r="X393" i="33"/>
  <c r="X392" i="33"/>
  <c r="X391" i="33"/>
  <c r="X390" i="33"/>
  <c r="X389" i="33"/>
  <c r="X388" i="33"/>
  <c r="X387" i="33"/>
  <c r="X386" i="33"/>
  <c r="X385" i="33"/>
  <c r="X384" i="33"/>
  <c r="X383" i="33"/>
  <c r="X382" i="33"/>
  <c r="X381" i="33"/>
  <c r="X380" i="33"/>
  <c r="X379" i="33"/>
  <c r="X378" i="33"/>
  <c r="X377" i="33"/>
  <c r="X376" i="33"/>
  <c r="X375" i="33"/>
  <c r="X374" i="33"/>
  <c r="X373" i="33"/>
  <c r="X372" i="33"/>
  <c r="X371" i="33"/>
  <c r="X370" i="33"/>
  <c r="X369" i="33"/>
  <c r="X368" i="33"/>
  <c r="X367" i="33"/>
  <c r="X366" i="33"/>
  <c r="X365" i="33"/>
  <c r="X364" i="33"/>
  <c r="X363" i="33"/>
  <c r="X362" i="33"/>
  <c r="X361" i="33"/>
  <c r="X360" i="33"/>
  <c r="X359" i="33"/>
  <c r="X358" i="33"/>
  <c r="X357" i="33"/>
  <c r="X356" i="33"/>
  <c r="X355" i="33"/>
  <c r="X354" i="33"/>
  <c r="X353" i="33"/>
  <c r="X352" i="33"/>
  <c r="X351" i="33"/>
  <c r="X350" i="33"/>
  <c r="X349" i="33"/>
  <c r="X348" i="33"/>
  <c r="X347" i="33"/>
  <c r="X346" i="33"/>
  <c r="X345" i="33"/>
  <c r="X344" i="33"/>
  <c r="X343" i="33"/>
  <c r="X342" i="33"/>
  <c r="X341" i="33"/>
  <c r="X340" i="33"/>
  <c r="X339" i="33"/>
  <c r="X338" i="33"/>
  <c r="X337" i="33"/>
  <c r="X336" i="33"/>
  <c r="X335" i="33"/>
  <c r="X334" i="33"/>
  <c r="X333" i="33"/>
  <c r="X332" i="33"/>
  <c r="X331" i="33"/>
  <c r="X330" i="33"/>
  <c r="X329" i="33"/>
  <c r="X328" i="33"/>
  <c r="X327" i="33"/>
  <c r="X326" i="33"/>
  <c r="X325" i="33"/>
  <c r="X324" i="33"/>
  <c r="X323" i="33"/>
  <c r="X322" i="33"/>
  <c r="X321" i="33"/>
  <c r="X320" i="33"/>
  <c r="X319" i="33"/>
  <c r="X318" i="33"/>
  <c r="X317" i="33"/>
  <c r="X316" i="33"/>
  <c r="X315" i="33"/>
  <c r="X314" i="33"/>
  <c r="X313" i="33"/>
  <c r="X312" i="33"/>
  <c r="X311" i="33"/>
  <c r="X310" i="33"/>
  <c r="X309" i="33"/>
  <c r="X308" i="33"/>
  <c r="X307" i="33"/>
  <c r="X306" i="33"/>
  <c r="X305" i="33"/>
  <c r="X304" i="33"/>
  <c r="X303" i="33"/>
  <c r="X302" i="33"/>
  <c r="X301" i="33"/>
  <c r="X300" i="33"/>
  <c r="X299" i="33"/>
  <c r="X298" i="33"/>
  <c r="X297" i="33"/>
  <c r="X296" i="33"/>
  <c r="X295" i="33"/>
  <c r="X294" i="33"/>
  <c r="X293" i="33"/>
  <c r="X292" i="33"/>
  <c r="X291" i="33"/>
  <c r="X290" i="33"/>
  <c r="X289" i="33"/>
  <c r="X288" i="33"/>
  <c r="X287" i="33"/>
  <c r="X286" i="33"/>
  <c r="X285" i="33"/>
  <c r="X284" i="33"/>
  <c r="X283" i="33"/>
  <c r="X282" i="33"/>
  <c r="X281" i="33"/>
  <c r="X280" i="33"/>
  <c r="X279" i="33"/>
  <c r="X278" i="33"/>
  <c r="X277" i="33"/>
  <c r="X276" i="33"/>
  <c r="X275" i="33"/>
  <c r="X274" i="33"/>
  <c r="X273" i="33"/>
  <c r="X272" i="33"/>
  <c r="X271" i="33"/>
  <c r="X270" i="33"/>
  <c r="X269" i="33"/>
  <c r="X268" i="33"/>
  <c r="X267" i="33"/>
  <c r="X266" i="33"/>
  <c r="X265" i="33"/>
  <c r="X264" i="33"/>
  <c r="X263" i="33"/>
  <c r="X262" i="33"/>
  <c r="X261" i="33"/>
  <c r="X260" i="33"/>
  <c r="X259" i="33"/>
  <c r="X258" i="33"/>
  <c r="X257" i="33"/>
  <c r="X256" i="33"/>
  <c r="X255" i="33"/>
  <c r="X254" i="33"/>
  <c r="X253" i="33"/>
  <c r="X252" i="33"/>
  <c r="X251" i="33"/>
  <c r="X250" i="33"/>
  <c r="X249" i="33"/>
  <c r="X248" i="33"/>
  <c r="X247" i="33"/>
  <c r="X246" i="33"/>
  <c r="X245" i="33"/>
  <c r="X244" i="33"/>
  <c r="X243" i="33"/>
  <c r="X242" i="33"/>
  <c r="X241" i="33"/>
  <c r="X240" i="33"/>
  <c r="X239" i="33"/>
  <c r="X238" i="33"/>
  <c r="X237" i="33"/>
  <c r="X236" i="33"/>
  <c r="X235" i="33"/>
  <c r="X234" i="33"/>
  <c r="X233" i="33"/>
  <c r="X232" i="33"/>
  <c r="X231" i="33"/>
  <c r="X230" i="33"/>
  <c r="X229" i="33"/>
  <c r="X228" i="33"/>
  <c r="X227" i="33"/>
  <c r="X226" i="33"/>
  <c r="X225" i="33"/>
  <c r="X224" i="33"/>
  <c r="X223" i="33"/>
  <c r="X222" i="33"/>
  <c r="X221" i="33"/>
  <c r="X220" i="33"/>
  <c r="X219" i="33"/>
  <c r="X218" i="33"/>
  <c r="X217" i="33"/>
  <c r="X216" i="33"/>
  <c r="X215" i="33"/>
  <c r="X214" i="33"/>
  <c r="X213" i="33"/>
  <c r="X212" i="33"/>
  <c r="X211" i="33"/>
  <c r="X210" i="33"/>
  <c r="X209" i="33"/>
  <c r="X208" i="33"/>
  <c r="X207" i="33"/>
  <c r="X206" i="33"/>
  <c r="X205" i="33"/>
  <c r="X204" i="33"/>
  <c r="X203" i="33"/>
  <c r="X202" i="33"/>
  <c r="X201" i="33"/>
  <c r="X200" i="33"/>
  <c r="X199" i="33"/>
  <c r="X198" i="33"/>
  <c r="X197" i="33"/>
  <c r="X196" i="33"/>
  <c r="X195" i="33"/>
  <c r="X194" i="33"/>
  <c r="X193" i="33"/>
  <c r="X192" i="33"/>
  <c r="X191" i="33"/>
  <c r="X190" i="33"/>
  <c r="X189" i="33"/>
  <c r="X188" i="33"/>
  <c r="X187" i="33"/>
  <c r="X186" i="33"/>
  <c r="X185" i="33"/>
  <c r="X184" i="33"/>
  <c r="X183" i="33"/>
  <c r="X182" i="33"/>
  <c r="X181" i="33"/>
  <c r="X180" i="33"/>
  <c r="X179" i="33"/>
  <c r="X178" i="33"/>
  <c r="X177" i="33"/>
  <c r="X176" i="33"/>
  <c r="X175" i="33"/>
  <c r="X174" i="33"/>
  <c r="X173" i="33"/>
  <c r="X172" i="33"/>
  <c r="X171" i="33"/>
  <c r="X170" i="33"/>
  <c r="X169" i="33"/>
  <c r="X168" i="33"/>
  <c r="X167" i="33"/>
  <c r="X166" i="33"/>
  <c r="X165" i="33"/>
  <c r="X164" i="33"/>
  <c r="X163" i="33"/>
  <c r="X162" i="33"/>
  <c r="X161" i="33"/>
  <c r="X160" i="33"/>
  <c r="X159" i="33"/>
  <c r="X158" i="33"/>
  <c r="X157" i="33"/>
  <c r="X156" i="33"/>
  <c r="X155" i="33"/>
  <c r="X154" i="33"/>
  <c r="X153" i="33"/>
  <c r="X152" i="33"/>
  <c r="X151" i="33"/>
  <c r="X150" i="33"/>
  <c r="X149" i="33"/>
  <c r="X148" i="33"/>
  <c r="X147" i="33"/>
  <c r="X146" i="33"/>
  <c r="X145" i="33"/>
  <c r="X144" i="33"/>
  <c r="X143" i="33"/>
  <c r="X142" i="33"/>
  <c r="X141" i="33"/>
  <c r="X140" i="33"/>
  <c r="X139" i="33"/>
  <c r="X138" i="33"/>
  <c r="X137" i="33"/>
  <c r="X136" i="33"/>
  <c r="X135" i="33"/>
  <c r="X134" i="33"/>
  <c r="X133" i="33"/>
  <c r="X132" i="33"/>
  <c r="X131" i="33"/>
  <c r="X130" i="33"/>
  <c r="X129" i="33"/>
  <c r="X128" i="33"/>
  <c r="X127" i="33"/>
  <c r="X126" i="33"/>
  <c r="X125" i="33"/>
  <c r="X124" i="33"/>
  <c r="X123" i="33"/>
  <c r="X122" i="33"/>
  <c r="X121" i="33"/>
  <c r="X120" i="33"/>
  <c r="X119" i="33"/>
  <c r="X118" i="33"/>
  <c r="X117" i="33"/>
  <c r="X116" i="33"/>
  <c r="X115" i="33"/>
  <c r="X114" i="33"/>
  <c r="X113" i="33"/>
  <c r="X112" i="33"/>
  <c r="X111" i="33"/>
  <c r="X110" i="33"/>
  <c r="X109" i="33"/>
  <c r="X108" i="33"/>
  <c r="X107" i="33"/>
  <c r="X106" i="33"/>
  <c r="X105" i="33"/>
  <c r="X104" i="33"/>
  <c r="X103" i="33"/>
  <c r="X102" i="33"/>
  <c r="X101" i="33"/>
  <c r="X100" i="33"/>
  <c r="X99" i="33"/>
  <c r="X98" i="33"/>
  <c r="X97" i="33"/>
  <c r="X96" i="33"/>
  <c r="X95" i="33"/>
  <c r="X94" i="33"/>
  <c r="X93" i="33"/>
  <c r="X92" i="33"/>
  <c r="X91" i="33"/>
  <c r="X90" i="33"/>
  <c r="X89" i="33"/>
  <c r="X88" i="33"/>
  <c r="X87" i="33"/>
  <c r="X86" i="33"/>
  <c r="X85" i="33"/>
  <c r="X84" i="33"/>
  <c r="X83" i="33"/>
  <c r="X82" i="33"/>
  <c r="X81" i="33"/>
  <c r="X80" i="33"/>
  <c r="X79" i="33"/>
  <c r="X78" i="33"/>
  <c r="X77" i="33"/>
  <c r="X76" i="33"/>
  <c r="X75" i="33"/>
  <c r="X74" i="33"/>
  <c r="X73" i="33"/>
  <c r="X72" i="33"/>
  <c r="X71" i="33"/>
  <c r="X70" i="33"/>
  <c r="X69" i="33"/>
  <c r="X68" i="33"/>
  <c r="X67" i="33"/>
  <c r="X66" i="33"/>
  <c r="X65" i="33"/>
  <c r="X64" i="33"/>
  <c r="X63" i="33"/>
  <c r="X62" i="33"/>
  <c r="X61" i="33"/>
  <c r="X60" i="33"/>
  <c r="X59" i="33"/>
  <c r="X58" i="33"/>
  <c r="X57" i="33"/>
  <c r="X56" i="33"/>
  <c r="X55" i="33"/>
  <c r="X54" i="33"/>
  <c r="X53" i="33"/>
  <c r="X52" i="33"/>
  <c r="X51" i="33"/>
  <c r="X50" i="33"/>
  <c r="X49" i="33"/>
  <c r="X48" i="33"/>
  <c r="X47" i="33"/>
  <c r="X46" i="33"/>
  <c r="X45" i="33"/>
  <c r="X44" i="33"/>
  <c r="X43" i="33"/>
  <c r="X42" i="33"/>
  <c r="X41" i="33"/>
  <c r="X40" i="33"/>
  <c r="X39" i="33"/>
  <c r="X38" i="33"/>
  <c r="X37" i="33"/>
  <c r="X36" i="33"/>
  <c r="X35" i="33"/>
  <c r="X34" i="33"/>
  <c r="X33" i="33"/>
  <c r="X32" i="33"/>
  <c r="X31" i="33"/>
  <c r="X30" i="33"/>
  <c r="X29" i="33"/>
  <c r="X28" i="33"/>
  <c r="X27" i="33"/>
  <c r="X26" i="33"/>
  <c r="X25" i="33"/>
  <c r="X24" i="33"/>
  <c r="X23" i="33"/>
  <c r="X22" i="33"/>
  <c r="X21" i="33"/>
  <c r="X20" i="33"/>
  <c r="X19" i="33"/>
  <c r="X18" i="33"/>
  <c r="X17" i="33"/>
  <c r="X16" i="33"/>
  <c r="X15" i="33"/>
  <c r="X14" i="33"/>
  <c r="X13" i="33"/>
  <c r="X12" i="33"/>
  <c r="X11" i="33"/>
  <c r="X10" i="33"/>
  <c r="X8" i="33"/>
  <c r="X7" i="33"/>
  <c r="X6" i="33"/>
  <c r="X5" i="33"/>
  <c r="AB7" i="33" l="1"/>
  <c r="AC7" i="33" s="1"/>
  <c r="AB8" i="33"/>
  <c r="AC8" i="33" s="1"/>
  <c r="AB9" i="33"/>
  <c r="AC9" i="33" s="1"/>
  <c r="AB10" i="33"/>
  <c r="AC10" i="33" s="1"/>
  <c r="AB11" i="33"/>
  <c r="AC11" i="33" s="1"/>
  <c r="AB12" i="33"/>
  <c r="AC12" i="33" s="1"/>
  <c r="AB13" i="33"/>
  <c r="AC13" i="33" s="1"/>
  <c r="I7" i="33"/>
  <c r="J7" i="33" s="1"/>
  <c r="I8" i="33"/>
  <c r="J8" i="33" s="1"/>
  <c r="I9" i="33"/>
  <c r="J9" i="33" s="1"/>
  <c r="I10" i="33"/>
  <c r="J10" i="33" s="1"/>
  <c r="I11" i="33"/>
  <c r="J11" i="33" s="1"/>
  <c r="I12" i="33"/>
  <c r="J12" i="33" s="1"/>
  <c r="I5" i="33"/>
  <c r="I6" i="33"/>
  <c r="J6" i="33" s="1"/>
  <c r="AB113" i="33"/>
  <c r="AC113" i="33" s="1"/>
  <c r="AB112" i="33"/>
  <c r="AC112" i="33" s="1"/>
  <c r="AB19" i="33"/>
  <c r="AC19" i="33" s="1"/>
  <c r="J5" i="33" l="1"/>
  <c r="AB6" i="33"/>
  <c r="AB110" i="33"/>
  <c r="AC110" i="33" s="1"/>
  <c r="AB108" i="33"/>
  <c r="AC108" i="33" s="1"/>
  <c r="AB106" i="33"/>
  <c r="AC106" i="33" s="1"/>
  <c r="AB104" i="33"/>
  <c r="AC104" i="33" s="1"/>
  <c r="AB102" i="33"/>
  <c r="AC102" i="33" s="1"/>
  <c r="AB100" i="33"/>
  <c r="AC100" i="33" s="1"/>
  <c r="AB98" i="33"/>
  <c r="AC98" i="33" s="1"/>
  <c r="AB96" i="33"/>
  <c r="AC96" i="33" s="1"/>
  <c r="AB94" i="33"/>
  <c r="AC94" i="33" s="1"/>
  <c r="AB91" i="33"/>
  <c r="AC91" i="33" s="1"/>
  <c r="AB87" i="33"/>
  <c r="AC87" i="33" s="1"/>
  <c r="AB83" i="33"/>
  <c r="AC83" i="33" s="1"/>
  <c r="AB79" i="33"/>
  <c r="AC79" i="33" s="1"/>
  <c r="AB75" i="33"/>
  <c r="AC75" i="33" s="1"/>
  <c r="AB71" i="33"/>
  <c r="AC71" i="33" s="1"/>
  <c r="AB67" i="33"/>
  <c r="AC67" i="33" s="1"/>
  <c r="AB63" i="33"/>
  <c r="AC63" i="33" s="1"/>
  <c r="AB59" i="33"/>
  <c r="AC59" i="33" s="1"/>
  <c r="AB55" i="33"/>
  <c r="AC55" i="33" s="1"/>
  <c r="AB51" i="33"/>
  <c r="AC51" i="33" s="1"/>
  <c r="AB47" i="33"/>
  <c r="AC47" i="33" s="1"/>
  <c r="AB43" i="33"/>
  <c r="AC43" i="33" s="1"/>
  <c r="AB39" i="33"/>
  <c r="AC39" i="33" s="1"/>
  <c r="AB35" i="33"/>
  <c r="AC35" i="33" s="1"/>
  <c r="AB31" i="33"/>
  <c r="AC31" i="33" s="1"/>
  <c r="AB27" i="33"/>
  <c r="AC27" i="33" s="1"/>
  <c r="AB23" i="33"/>
  <c r="AC23" i="33" s="1"/>
  <c r="AB18" i="33"/>
  <c r="AB20" i="33"/>
  <c r="AC20" i="33" s="1"/>
  <c r="AB22" i="33"/>
  <c r="AC22" i="33" s="1"/>
  <c r="AB24" i="33"/>
  <c r="AC24" i="33" s="1"/>
  <c r="AB26" i="33"/>
  <c r="AC26" i="33" s="1"/>
  <c r="AB28" i="33"/>
  <c r="AC28" i="33" s="1"/>
  <c r="AB30" i="33"/>
  <c r="AC30" i="33" s="1"/>
  <c r="AB32" i="33"/>
  <c r="AC32" i="33" s="1"/>
  <c r="AB34" i="33"/>
  <c r="AC34" i="33" s="1"/>
  <c r="AB36" i="33"/>
  <c r="AC36" i="33" s="1"/>
  <c r="AB38" i="33"/>
  <c r="AC38" i="33" s="1"/>
  <c r="AB40" i="33"/>
  <c r="AC40" i="33" s="1"/>
  <c r="AB42" i="33"/>
  <c r="AC42" i="33" s="1"/>
  <c r="AB44" i="33"/>
  <c r="AC44" i="33" s="1"/>
  <c r="AB46" i="33"/>
  <c r="AC46" i="33" s="1"/>
  <c r="AB48" i="33"/>
  <c r="AC48" i="33" s="1"/>
  <c r="AB50" i="33"/>
  <c r="AC50" i="33" s="1"/>
  <c r="AB52" i="33"/>
  <c r="AC52" i="33" s="1"/>
  <c r="AB54" i="33"/>
  <c r="AC54" i="33" s="1"/>
  <c r="AB56" i="33"/>
  <c r="AC56" i="33" s="1"/>
  <c r="AB58" i="33"/>
  <c r="AC58" i="33" s="1"/>
  <c r="AB60" i="33"/>
  <c r="AC60" i="33" s="1"/>
  <c r="AB62" i="33"/>
  <c r="AC62" i="33" s="1"/>
  <c r="AB64" i="33"/>
  <c r="AC64" i="33" s="1"/>
  <c r="AB66" i="33"/>
  <c r="AC66" i="33" s="1"/>
  <c r="AB68" i="33"/>
  <c r="AC68" i="33" s="1"/>
  <c r="AB70" i="33"/>
  <c r="AC70" i="33" s="1"/>
  <c r="AB72" i="33"/>
  <c r="AC72" i="33" s="1"/>
  <c r="AB74" i="33"/>
  <c r="AC74" i="33" s="1"/>
  <c r="AB76" i="33"/>
  <c r="AC76" i="33" s="1"/>
  <c r="AB78" i="33"/>
  <c r="AC78" i="33" s="1"/>
  <c r="AB80" i="33"/>
  <c r="AC80" i="33" s="1"/>
  <c r="AB82" i="33"/>
  <c r="AC82" i="33" s="1"/>
  <c r="AB84" i="33"/>
  <c r="AC84" i="33" s="1"/>
  <c r="AB86" i="33"/>
  <c r="AC86" i="33" s="1"/>
  <c r="AB88" i="33"/>
  <c r="AC88" i="33" s="1"/>
  <c r="AB90" i="33"/>
  <c r="AC90" i="33" s="1"/>
  <c r="AB92" i="33"/>
  <c r="AC92" i="33" s="1"/>
  <c r="AB111" i="33"/>
  <c r="AC111" i="33" s="1"/>
  <c r="AB109" i="33"/>
  <c r="AC109" i="33" s="1"/>
  <c r="AB107" i="33"/>
  <c r="AC107" i="33" s="1"/>
  <c r="AB105" i="33"/>
  <c r="AC105" i="33" s="1"/>
  <c r="AB103" i="33"/>
  <c r="AC103" i="33" s="1"/>
  <c r="AB101" i="33"/>
  <c r="AC101" i="33" s="1"/>
  <c r="AB99" i="33"/>
  <c r="AC99" i="33" s="1"/>
  <c r="AB97" i="33"/>
  <c r="AC97" i="33" s="1"/>
  <c r="AB95" i="33"/>
  <c r="AC95" i="33" s="1"/>
  <c r="AB93" i="33"/>
  <c r="AC93" i="33" s="1"/>
  <c r="AB89" i="33"/>
  <c r="AC89" i="33" s="1"/>
  <c r="AB85" i="33"/>
  <c r="AC85" i="33" s="1"/>
  <c r="AB81" i="33"/>
  <c r="AC81" i="33" s="1"/>
  <c r="AB77" i="33"/>
  <c r="AC77" i="33" s="1"/>
  <c r="AB73" i="33"/>
  <c r="AC73" i="33" s="1"/>
  <c r="AB69" i="33"/>
  <c r="AC69" i="33" s="1"/>
  <c r="AB65" i="33"/>
  <c r="AC65" i="33" s="1"/>
  <c r="AB61" i="33"/>
  <c r="AC61" i="33" s="1"/>
  <c r="AB57" i="33"/>
  <c r="AC57" i="33" s="1"/>
  <c r="AB53" i="33"/>
  <c r="AC53" i="33" s="1"/>
  <c r="AB49" i="33"/>
  <c r="AC49" i="33" s="1"/>
  <c r="AB45" i="33"/>
  <c r="AC45" i="33" s="1"/>
  <c r="AB41" i="33"/>
  <c r="AC41" i="33" s="1"/>
  <c r="AB37" i="33"/>
  <c r="AC37" i="33" s="1"/>
  <c r="AB33" i="33"/>
  <c r="AC33" i="33" s="1"/>
  <c r="AB29" i="33"/>
  <c r="AC29" i="33" s="1"/>
  <c r="AB25" i="33"/>
  <c r="AC25" i="33" s="1"/>
  <c r="AB21" i="33"/>
  <c r="AC21" i="33" s="1"/>
  <c r="AC18" i="33" l="1"/>
  <c r="AC6" i="33"/>
  <c r="C33" i="3" l="1"/>
  <c r="C32" i="3"/>
  <c r="D42" i="3" l="1"/>
  <c r="H42" i="3"/>
  <c r="J42" i="3" l="1"/>
  <c r="L42" i="3"/>
  <c r="J51" i="3" l="1"/>
  <c r="J34" i="3" l="1"/>
</calcChain>
</file>

<file path=xl/sharedStrings.xml><?xml version="1.0" encoding="utf-8"?>
<sst xmlns="http://schemas.openxmlformats.org/spreadsheetml/2006/main" count="4166" uniqueCount="1260">
  <si>
    <t>凡例</t>
    <rPh sb="0" eb="2">
      <t>ハンレイ</t>
    </rPh>
    <phoneticPr fontId="4"/>
  </si>
  <si>
    <t>入力</t>
    <rPh sb="0" eb="2">
      <t>ニュウリョク</t>
    </rPh>
    <phoneticPr fontId="4"/>
  </si>
  <si>
    <t>選択</t>
    <rPh sb="0" eb="2">
      <t>センタク</t>
    </rPh>
    <phoneticPr fontId="4"/>
  </si>
  <si>
    <t>自動入力</t>
    <rPh sb="0" eb="2">
      <t>ジドウ</t>
    </rPh>
    <rPh sb="2" eb="4">
      <t>ニュウリョク</t>
    </rPh>
    <phoneticPr fontId="4"/>
  </si>
  <si>
    <t>（Sheet 1）</t>
    <phoneticPr fontId="4"/>
  </si>
  <si>
    <t>2023年度</t>
    <rPh sb="4" eb="6">
      <t>ネンド</t>
    </rPh>
    <phoneticPr fontId="4"/>
  </si>
  <si>
    <t>GX-ETS排出量実績報告書</t>
    <phoneticPr fontId="4"/>
  </si>
  <si>
    <t>GXリーグ事務局　殿</t>
    <rPh sb="5" eb="8">
      <t>ジムキョク</t>
    </rPh>
    <rPh sb="9" eb="10">
      <t>ドノ</t>
    </rPh>
    <phoneticPr fontId="4"/>
  </si>
  <si>
    <t>■参画企業</t>
    <rPh sb="1" eb="3">
      <t>サンカク</t>
    </rPh>
    <rPh sb="3" eb="5">
      <t>キギョウ</t>
    </rPh>
    <phoneticPr fontId="4"/>
  </si>
  <si>
    <t>企業名（日本語）:</t>
    <rPh sb="0" eb="3">
      <t>キギョウメイ</t>
    </rPh>
    <rPh sb="4" eb="7">
      <t>ニホンゴ</t>
    </rPh>
    <phoneticPr fontId="4"/>
  </si>
  <si>
    <t>企業名（英語）：</t>
    <rPh sb="0" eb="2">
      <t>キギョウ</t>
    </rPh>
    <rPh sb="2" eb="3">
      <t>メイ</t>
    </rPh>
    <rPh sb="4" eb="6">
      <t>エイゴ</t>
    </rPh>
    <phoneticPr fontId="4"/>
  </si>
  <si>
    <t>法人番号：</t>
    <rPh sb="0" eb="4">
      <t>ホウジンバンゴウ</t>
    </rPh>
    <phoneticPr fontId="4"/>
  </si>
  <si>
    <t>事業</t>
    <rPh sb="0" eb="2">
      <t>ジギョウ</t>
    </rPh>
    <phoneticPr fontId="4"/>
  </si>
  <si>
    <t>■算定・報告担当</t>
    <rPh sb="1" eb="3">
      <t>サンテイ</t>
    </rPh>
    <rPh sb="4" eb="6">
      <t>ホウコク</t>
    </rPh>
    <rPh sb="6" eb="8">
      <t>タントウ</t>
    </rPh>
    <phoneticPr fontId="4"/>
  </si>
  <si>
    <t>責任者</t>
    <rPh sb="0" eb="3">
      <t>セキニンシャ</t>
    </rPh>
    <phoneticPr fontId="4"/>
  </si>
  <si>
    <t>部署名</t>
    <rPh sb="0" eb="3">
      <t>ブショメイ</t>
    </rPh>
    <phoneticPr fontId="4"/>
  </si>
  <si>
    <t>役職名</t>
    <rPh sb="0" eb="3">
      <t>ヤクショクメイ</t>
    </rPh>
    <phoneticPr fontId="4"/>
  </si>
  <si>
    <t>連絡先（メールアドレス）</t>
    <rPh sb="0" eb="3">
      <t>レンラクサキ</t>
    </rPh>
    <phoneticPr fontId="4"/>
  </si>
  <si>
    <t>連絡先（電話）</t>
    <rPh sb="0" eb="3">
      <t>レンラクサキ</t>
    </rPh>
    <rPh sb="4" eb="6">
      <t>デンワ</t>
    </rPh>
    <phoneticPr fontId="4"/>
  </si>
  <si>
    <t>実務責任者</t>
    <rPh sb="0" eb="5">
      <t>ジツムセキニンシャ</t>
    </rPh>
    <phoneticPr fontId="4"/>
  </si>
  <si>
    <t>■GX-ETS排出量</t>
    <rPh sb="7" eb="10">
      <t>ハイシュツリョウ</t>
    </rPh>
    <phoneticPr fontId="4"/>
  </si>
  <si>
    <t>1. 実排出量に関する情報</t>
    <rPh sb="3" eb="7">
      <t>ジツハイシュツリョウ</t>
    </rPh>
    <rPh sb="8" eb="9">
      <t>カン</t>
    </rPh>
    <rPh sb="11" eb="13">
      <t>ジョウホウ</t>
    </rPh>
    <phoneticPr fontId="4"/>
  </si>
  <si>
    <t>排出の種類</t>
    <rPh sb="0" eb="2">
      <t>ハイシュツ</t>
    </rPh>
    <rPh sb="3" eb="4">
      <t>シュ</t>
    </rPh>
    <rPh sb="4" eb="5">
      <t>ルイ</t>
    </rPh>
    <phoneticPr fontId="4"/>
  </si>
  <si>
    <t>単位</t>
    <rPh sb="0" eb="2">
      <t>タンイ</t>
    </rPh>
    <phoneticPr fontId="4"/>
  </si>
  <si>
    <t>排出量</t>
    <rPh sb="0" eb="3">
      <t>ハイシュツリョウ</t>
    </rPh>
    <phoneticPr fontId="4"/>
  </si>
  <si>
    <t>国内直接排出</t>
  </si>
  <si>
    <t>tCO2e</t>
    <phoneticPr fontId="4"/>
  </si>
  <si>
    <t>国内間接排出</t>
  </si>
  <si>
    <t>合計</t>
    <rPh sb="0" eb="2">
      <t>ゴウケイ</t>
    </rPh>
    <phoneticPr fontId="4"/>
  </si>
  <si>
    <t>2. 別途報告事項</t>
    <phoneticPr fontId="4"/>
  </si>
  <si>
    <t>2-1. 適格カーボンクレジット・非化石電源二酸化炭素削減相当量に係る情報</t>
    <phoneticPr fontId="4"/>
  </si>
  <si>
    <t>適格CC</t>
    <rPh sb="0" eb="2">
      <t>テキカク</t>
    </rPh>
    <phoneticPr fontId="4"/>
  </si>
  <si>
    <t>国内直接排出</t>
    <rPh sb="0" eb="2">
      <t>コクナイ</t>
    </rPh>
    <rPh sb="2" eb="4">
      <t>チョクセツ</t>
    </rPh>
    <rPh sb="4" eb="6">
      <t>ハイシュツ</t>
    </rPh>
    <phoneticPr fontId="4"/>
  </si>
  <si>
    <t>国内間接排出</t>
    <rPh sb="0" eb="2">
      <t>コクナイ</t>
    </rPh>
    <rPh sb="2" eb="6">
      <t>カンセツハイシュツ</t>
    </rPh>
    <phoneticPr fontId="4"/>
  </si>
  <si>
    <t>控除する理由</t>
    <rPh sb="0" eb="2">
      <t>コウジョ</t>
    </rPh>
    <rPh sb="4" eb="6">
      <t>リユウ</t>
    </rPh>
    <phoneticPr fontId="4"/>
  </si>
  <si>
    <t>廃棄物の原燃料利用</t>
    <rPh sb="0" eb="3">
      <t>ハイキブツ</t>
    </rPh>
    <rPh sb="4" eb="9">
      <t>ゲンネンリョウリヨウ</t>
    </rPh>
    <phoneticPr fontId="4"/>
  </si>
  <si>
    <t>■GX-ETS 第三者検証の取得状況</t>
    <rPh sb="8" eb="11">
      <t>ダイ3シャ</t>
    </rPh>
    <rPh sb="11" eb="13">
      <t>ケンショウ</t>
    </rPh>
    <rPh sb="14" eb="18">
      <t>シュトクジョウキョウ</t>
    </rPh>
    <phoneticPr fontId="4"/>
  </si>
  <si>
    <t>・第三者保証の取得状況</t>
    <rPh sb="1" eb="4">
      <t>ダイ3シャ</t>
    </rPh>
    <rPh sb="4" eb="6">
      <t>ホショウ</t>
    </rPh>
    <rPh sb="7" eb="11">
      <t>シュトクジョウキョウ</t>
    </rPh>
    <phoneticPr fontId="4"/>
  </si>
  <si>
    <t>取得済</t>
    <rPh sb="0" eb="2">
      <t>シュトク</t>
    </rPh>
    <rPh sb="2" eb="3">
      <t>ズ</t>
    </rPh>
    <phoneticPr fontId="4"/>
  </si>
  <si>
    <t>・第三者保証の保証水準</t>
    <rPh sb="1" eb="4">
      <t>ダイ3シャ</t>
    </rPh>
    <rPh sb="4" eb="6">
      <t>ホショウ</t>
    </rPh>
    <rPh sb="7" eb="11">
      <t>ホショウスイジュン</t>
    </rPh>
    <phoneticPr fontId="4"/>
  </si>
  <si>
    <t>合理的保証</t>
    <rPh sb="0" eb="5">
      <t>ゴウリテキホショウ</t>
    </rPh>
    <phoneticPr fontId="4"/>
  </si>
  <si>
    <t>・第三者検証機関名</t>
    <rPh sb="1" eb="4">
      <t>ダイ3シャ</t>
    </rPh>
    <rPh sb="4" eb="6">
      <t>ケンショウ</t>
    </rPh>
    <rPh sb="6" eb="8">
      <t>キカン</t>
    </rPh>
    <rPh sb="8" eb="9">
      <t>メイ</t>
    </rPh>
    <phoneticPr fontId="4"/>
  </si>
  <si>
    <t>未取得</t>
    <rPh sb="0" eb="3">
      <t>ミシュトク</t>
    </rPh>
    <phoneticPr fontId="4"/>
  </si>
  <si>
    <t>限定的保証</t>
    <rPh sb="0" eb="5">
      <t>ゲンテイテキホショウ</t>
    </rPh>
    <phoneticPr fontId="4"/>
  </si>
  <si>
    <t>その他</t>
  </si>
  <si>
    <t>非FIT非化石証書</t>
    <rPh sb="0" eb="1">
      <t>アラ</t>
    </rPh>
    <rPh sb="4" eb="7">
      <t>ヒカセキ</t>
    </rPh>
    <rPh sb="7" eb="9">
      <t>ショウショ</t>
    </rPh>
    <phoneticPr fontId="4"/>
  </si>
  <si>
    <t>FIT非化石証書</t>
    <rPh sb="3" eb="6">
      <t>ヒカセキ</t>
    </rPh>
    <rPh sb="6" eb="8">
      <t>ショウショ</t>
    </rPh>
    <phoneticPr fontId="4"/>
  </si>
  <si>
    <t>2025年度</t>
    <rPh sb="4" eb="6">
      <t>ネンド</t>
    </rPh>
    <phoneticPr fontId="4"/>
  </si>
  <si>
    <t>JCM</t>
    <phoneticPr fontId="4"/>
  </si>
  <si>
    <t>2024年度</t>
    <rPh sb="4" eb="6">
      <t>ネンド</t>
    </rPh>
    <phoneticPr fontId="4"/>
  </si>
  <si>
    <t>J-クレジット</t>
    <phoneticPr fontId="4"/>
  </si>
  <si>
    <t>漁業</t>
  </si>
  <si>
    <t>農業、林業</t>
  </si>
  <si>
    <t>鉱業、採石業、砂利採取業</t>
    <phoneticPr fontId="4"/>
  </si>
  <si>
    <t>建設業</t>
  </si>
  <si>
    <t>サービス業（他に分類されないもの）</t>
  </si>
  <si>
    <t>複合サービス事業</t>
  </si>
  <si>
    <t>その他産業</t>
    <rPh sb="2" eb="3">
      <t>タ</t>
    </rPh>
    <rPh sb="3" eb="5">
      <t>サンギョウ</t>
    </rPh>
    <phoneticPr fontId="4"/>
  </si>
  <si>
    <t>生活関連サービス業、娯楽業</t>
  </si>
  <si>
    <t>海事</t>
    <rPh sb="0" eb="2">
      <t>カイジ</t>
    </rPh>
    <phoneticPr fontId="4"/>
  </si>
  <si>
    <t>教育、学習支援業</t>
    <phoneticPr fontId="4"/>
  </si>
  <si>
    <t>2019年度-2021年度</t>
    <rPh sb="4" eb="6">
      <t>ネンド</t>
    </rPh>
    <rPh sb="11" eb="13">
      <t>ネンド</t>
    </rPh>
    <phoneticPr fontId="4"/>
  </si>
  <si>
    <t>航空機</t>
    <rPh sb="0" eb="3">
      <t>コウクウキ</t>
    </rPh>
    <phoneticPr fontId="4"/>
  </si>
  <si>
    <t>学術研究、専門・技術サービス業</t>
    <phoneticPr fontId="4"/>
  </si>
  <si>
    <t>NF3</t>
  </si>
  <si>
    <t>2018年度-2020年度</t>
    <rPh sb="4" eb="6">
      <t>ネンド</t>
    </rPh>
    <rPh sb="11" eb="13">
      <t>ネンド</t>
    </rPh>
    <phoneticPr fontId="4"/>
  </si>
  <si>
    <t>自動車</t>
    <rPh sb="0" eb="3">
      <t>ジドウシャ</t>
    </rPh>
    <phoneticPr fontId="4"/>
  </si>
  <si>
    <t>宿泊業、飲食サービス業</t>
    <phoneticPr fontId="4"/>
  </si>
  <si>
    <t>SF6</t>
  </si>
  <si>
    <t>2017年度-2019年度</t>
    <rPh sb="4" eb="6">
      <t>ネンド</t>
    </rPh>
    <rPh sb="11" eb="13">
      <t>ネンド</t>
    </rPh>
    <phoneticPr fontId="4"/>
  </si>
  <si>
    <t>セメント</t>
    <phoneticPr fontId="4"/>
  </si>
  <si>
    <t>不動産業、物品賃貸業</t>
    <phoneticPr fontId="4"/>
  </si>
  <si>
    <t>PFCs</t>
  </si>
  <si>
    <t>2016年度-2018年度</t>
    <rPh sb="4" eb="6">
      <t>ネンド</t>
    </rPh>
    <rPh sb="11" eb="13">
      <t>ネンド</t>
    </rPh>
    <phoneticPr fontId="4"/>
  </si>
  <si>
    <t>紙・パルプ</t>
    <rPh sb="0" eb="1">
      <t>カミ</t>
    </rPh>
    <phoneticPr fontId="4"/>
  </si>
  <si>
    <t>金融業、保険業</t>
  </si>
  <si>
    <t>HFCs</t>
  </si>
  <si>
    <t>2015年度-2017年度</t>
    <rPh sb="4" eb="6">
      <t>ネンド</t>
    </rPh>
    <rPh sb="11" eb="13">
      <t>ネンド</t>
    </rPh>
    <phoneticPr fontId="4"/>
  </si>
  <si>
    <t>石油</t>
    <rPh sb="0" eb="2">
      <t>セキユ</t>
    </rPh>
    <phoneticPr fontId="4"/>
  </si>
  <si>
    <t>卸売業、小売業</t>
  </si>
  <si>
    <t>N2O</t>
  </si>
  <si>
    <t>2014年度-2016年度</t>
    <rPh sb="4" eb="6">
      <t>ネンド</t>
    </rPh>
    <rPh sb="11" eb="13">
      <t>ネンド</t>
    </rPh>
    <phoneticPr fontId="4"/>
  </si>
  <si>
    <t>ガス</t>
    <phoneticPr fontId="4"/>
  </si>
  <si>
    <t>運輸業、郵便業</t>
  </si>
  <si>
    <t>CH4</t>
  </si>
  <si>
    <t>2013年度-2015年度</t>
    <rPh sb="4" eb="6">
      <t>ネンド</t>
    </rPh>
    <rPh sb="11" eb="13">
      <t>ネンド</t>
    </rPh>
    <phoneticPr fontId="4"/>
  </si>
  <si>
    <t>電力</t>
    <rPh sb="0" eb="2">
      <t>デンリョク</t>
    </rPh>
    <phoneticPr fontId="4"/>
  </si>
  <si>
    <t>情報通信業</t>
  </si>
  <si>
    <t>CO2（非エネ）</t>
    <rPh sb="4" eb="5">
      <t>ヒ</t>
    </rPh>
    <phoneticPr fontId="4"/>
  </si>
  <si>
    <t>2012年度-2014年度</t>
    <rPh sb="4" eb="6">
      <t>ネンド</t>
    </rPh>
    <rPh sb="11" eb="13">
      <t>ネンド</t>
    </rPh>
    <phoneticPr fontId="4"/>
  </si>
  <si>
    <t>化学</t>
    <rPh sb="0" eb="2">
      <t>カガク</t>
    </rPh>
    <phoneticPr fontId="4"/>
  </si>
  <si>
    <t>電気・ガス・熱供給・水道業</t>
    <phoneticPr fontId="4"/>
  </si>
  <si>
    <t>金融</t>
    <rPh sb="0" eb="2">
      <t>キンユウ</t>
    </rPh>
    <phoneticPr fontId="4"/>
  </si>
  <si>
    <t>CO2（エネ起）</t>
    <rPh sb="6" eb="7">
      <t>キ</t>
    </rPh>
    <phoneticPr fontId="4"/>
  </si>
  <si>
    <t>2011年度-2013年度</t>
    <rPh sb="4" eb="6">
      <t>ネンド</t>
    </rPh>
    <rPh sb="11" eb="13">
      <t>ネンド</t>
    </rPh>
    <phoneticPr fontId="4"/>
  </si>
  <si>
    <t>鉄鋼</t>
    <rPh sb="0" eb="2">
      <t>テッコウ</t>
    </rPh>
    <phoneticPr fontId="4"/>
  </si>
  <si>
    <t>製造業</t>
  </si>
  <si>
    <t>Scopeの記載</t>
    <rPh sb="6" eb="8">
      <t>キサイ</t>
    </rPh>
    <phoneticPr fontId="4"/>
  </si>
  <si>
    <t>温室効果ガスの区分</t>
    <rPh sb="0" eb="2">
      <t>オンシツ</t>
    </rPh>
    <rPh sb="2" eb="4">
      <t>コウカ</t>
    </rPh>
    <rPh sb="7" eb="9">
      <t>クブン</t>
    </rPh>
    <phoneticPr fontId="4"/>
  </si>
  <si>
    <t>3か年平均の期間</t>
    <rPh sb="2" eb="3">
      <t>ネン</t>
    </rPh>
    <rPh sb="3" eb="5">
      <t>ヘイキン</t>
    </rPh>
    <rPh sb="6" eb="8">
      <t>キカン</t>
    </rPh>
    <phoneticPr fontId="4"/>
  </si>
  <si>
    <t>対象基準年(単位：年度)</t>
    <rPh sb="0" eb="2">
      <t>タイショウ</t>
    </rPh>
    <rPh sb="2" eb="5">
      <t>キジュンネン</t>
    </rPh>
    <rPh sb="6" eb="8">
      <t>タンイ</t>
    </rPh>
    <rPh sb="9" eb="11">
      <t>ネンド</t>
    </rPh>
    <phoneticPr fontId="4"/>
  </si>
  <si>
    <t>多排出の区分</t>
    <rPh sb="0" eb="3">
      <t>タハイシュツ</t>
    </rPh>
    <rPh sb="4" eb="6">
      <t>クブン</t>
    </rPh>
    <phoneticPr fontId="4"/>
  </si>
  <si>
    <t>業種（GXリーグHPの記載に準拠）</t>
    <rPh sb="0" eb="2">
      <t>ギョウシュ</t>
    </rPh>
    <rPh sb="11" eb="13">
      <t>キサイ</t>
    </rPh>
    <rPh sb="14" eb="16">
      <t>ジュンキョ</t>
    </rPh>
    <phoneticPr fontId="4"/>
  </si>
  <si>
    <t>参画カテゴリー</t>
    <rPh sb="0" eb="2">
      <t>サンカク</t>
    </rPh>
    <phoneticPr fontId="4"/>
  </si>
  <si>
    <t>沖縄電力</t>
    <rPh sb="0" eb="4">
      <t>オキナワデンリョク</t>
    </rPh>
    <phoneticPr fontId="4"/>
  </si>
  <si>
    <t>間接</t>
    <rPh sb="0" eb="2">
      <t>カンセツ</t>
    </rPh>
    <phoneticPr fontId="4"/>
  </si>
  <si>
    <t>メニューC</t>
    <phoneticPr fontId="4"/>
  </si>
  <si>
    <t>メニューB</t>
    <phoneticPr fontId="4"/>
  </si>
  <si>
    <t>メニューA</t>
    <phoneticPr fontId="4"/>
  </si>
  <si>
    <t>九州電力</t>
    <rPh sb="0" eb="4">
      <t>キュウシュウデンリョク</t>
    </rPh>
    <phoneticPr fontId="4"/>
  </si>
  <si>
    <t>関西電力</t>
    <rPh sb="0" eb="4">
      <t>カンサイデンリョク</t>
    </rPh>
    <phoneticPr fontId="4"/>
  </si>
  <si>
    <t>北陸電力</t>
    <rPh sb="0" eb="4">
      <t>ホクリクデンリョク</t>
    </rPh>
    <phoneticPr fontId="4"/>
  </si>
  <si>
    <t>中部電力</t>
    <rPh sb="0" eb="4">
      <t>チュウブデンリョク</t>
    </rPh>
    <phoneticPr fontId="4"/>
  </si>
  <si>
    <t>東北電力</t>
    <rPh sb="0" eb="4">
      <t>トウホクデンリョク</t>
    </rPh>
    <phoneticPr fontId="4"/>
  </si>
  <si>
    <t>-</t>
    <phoneticPr fontId="4"/>
  </si>
  <si>
    <t>直接</t>
    <rPh sb="0" eb="2">
      <t>チョクセツ</t>
    </rPh>
    <phoneticPr fontId="4"/>
  </si>
  <si>
    <t>tC/GJ</t>
  </si>
  <si>
    <t>転炉ガス</t>
  </si>
  <si>
    <t>高炉ガス</t>
  </si>
  <si>
    <t>その他</t>
    <rPh sb="2" eb="3">
      <t>ホカ</t>
    </rPh>
    <phoneticPr fontId="4"/>
  </si>
  <si>
    <t>コークス炉ガス</t>
  </si>
  <si>
    <t>GJ/t</t>
    <phoneticPr fontId="4"/>
  </si>
  <si>
    <t>石油系炭化水素ガス</t>
  </si>
  <si>
    <t>潤滑油</t>
  </si>
  <si>
    <t>B・C重油</t>
  </si>
  <si>
    <t>A重油</t>
  </si>
  <si>
    <t>軽油</t>
  </si>
  <si>
    <t>灯油</t>
  </si>
  <si>
    <t>ジェット燃料油</t>
  </si>
  <si>
    <t>ナフサ</t>
  </si>
  <si>
    <t>ガソリン</t>
  </si>
  <si>
    <t>石油アスファルト</t>
  </si>
  <si>
    <t>コールタール</t>
  </si>
  <si>
    <t>石油コークス</t>
  </si>
  <si>
    <t>四国電力</t>
    <rPh sb="0" eb="4">
      <t>シコクデンリョク</t>
    </rPh>
    <phoneticPr fontId="4"/>
  </si>
  <si>
    <t>中国電力</t>
    <rPh sb="0" eb="4">
      <t>チュウゴクデンリョク</t>
    </rPh>
    <phoneticPr fontId="4"/>
  </si>
  <si>
    <t>東京電力</t>
    <rPh sb="0" eb="4">
      <t>トウキョウデンリョク</t>
    </rPh>
    <phoneticPr fontId="4"/>
  </si>
  <si>
    <t>tCO2/GJ</t>
  </si>
  <si>
    <t>その他（要事務局承認）</t>
    <rPh sb="2" eb="3">
      <t>ホカ</t>
    </rPh>
    <rPh sb="4" eb="5">
      <t>ヨウ</t>
    </rPh>
    <rPh sb="5" eb="8">
      <t>ジムキョク</t>
    </rPh>
    <rPh sb="8" eb="10">
      <t>ショウニン</t>
    </rPh>
    <phoneticPr fontId="4"/>
  </si>
  <si>
    <t>他人から供給された熱の使用</t>
  </si>
  <si>
    <t>GJ/kl</t>
  </si>
  <si>
    <t>北海道電力</t>
    <rPh sb="0" eb="5">
      <t>ホッカイドウデンリョク</t>
    </rPh>
    <phoneticPr fontId="4"/>
  </si>
  <si>
    <t>他人から供給された電気の使用</t>
  </si>
  <si>
    <t>GJ/t</t>
  </si>
  <si>
    <t>燃料の使用</t>
  </si>
  <si>
    <t>モニタリングパターン</t>
    <phoneticPr fontId="4"/>
  </si>
  <si>
    <t>Key</t>
    <phoneticPr fontId="4"/>
  </si>
  <si>
    <t>鉄鋼業</t>
  </si>
  <si>
    <t>化学工業</t>
  </si>
  <si>
    <t>パルプ・紙・紙加工品製造業</t>
  </si>
  <si>
    <t>食料品製造業</t>
  </si>
  <si>
    <t/>
  </si>
  <si>
    <t>tNF3/tNF3</t>
  </si>
  <si>
    <t>三ふっ化窒素(NF3)の製造</t>
  </si>
  <si>
    <t>三ふっ化窒素(NF3)</t>
  </si>
  <si>
    <t>tSF6/tSF6</t>
  </si>
  <si>
    <t>tSF6/tSF6/年</t>
  </si>
  <si>
    <t>変圧器等電気機械器具の使用</t>
  </si>
  <si>
    <t>六ふっ化硫黄(SF6)の製造</t>
  </si>
  <si>
    <t>マグネシウム合金の鋳造</t>
  </si>
  <si>
    <t>六ふっ化硫黄(SF6)</t>
  </si>
  <si>
    <t>溶剤等の用途へのHFCの使用</t>
  </si>
  <si>
    <t>tHFC/tHFC</t>
  </si>
  <si>
    <t>製品の使用に伴う排出量</t>
  </si>
  <si>
    <t>噴霧器の使用</t>
  </si>
  <si>
    <t>ポリエチレンフォーム製造時の使用量</t>
  </si>
  <si>
    <t>自動販売機</t>
  </si>
  <si>
    <t>(製品種ごとに)回収時残存量－回収・適正処理量</t>
  </si>
  <si>
    <t>家庭用電気冷蔵庫</t>
  </si>
  <si>
    <t>tHFC/台</t>
  </si>
  <si>
    <t>(製品種ごとに)製造台数×単位台数当たりの排出量</t>
  </si>
  <si>
    <t>製造量×単位製造量当たりの排出量</t>
  </si>
  <si>
    <t>ハイドロフルオロカーボン(HFC)</t>
    <phoneticPr fontId="4"/>
  </si>
  <si>
    <t>下水、し尿等の処理</t>
  </si>
  <si>
    <t>tN2O/tN</t>
  </si>
  <si>
    <t>工場廃水の処理</t>
  </si>
  <si>
    <t>農業廃棄物の焼却</t>
  </si>
  <si>
    <t>耕地における肥料の使用</t>
  </si>
  <si>
    <t>家畜の排せつ物の管理</t>
  </si>
  <si>
    <t>麻酔剤としてのN2O使用量</t>
  </si>
  <si>
    <t>硝酸</t>
  </si>
  <si>
    <t>アジピン酸</t>
  </si>
  <si>
    <t>tN2O/kl</t>
  </si>
  <si>
    <t>原油又は天然ガスの生産</t>
  </si>
  <si>
    <t>tN2O/井数</t>
  </si>
  <si>
    <t>一酸化二窒素(N2O)</t>
    <phoneticPr fontId="4"/>
  </si>
  <si>
    <t>家畜の飼養(消化管内発酵)</t>
  </si>
  <si>
    <t>tCH4/PJ</t>
  </si>
  <si>
    <t>液化天然ガス(LNG)</t>
  </si>
  <si>
    <t>都市ガスの製造</t>
  </si>
  <si>
    <t>tCH4/kl</t>
  </si>
  <si>
    <t>原油の精製</t>
  </si>
  <si>
    <t>tCH4/井数</t>
  </si>
  <si>
    <t>天然ガス生産量×単位生産量当たりの排出量</t>
  </si>
  <si>
    <t>生産時の通気弁</t>
  </si>
  <si>
    <t>試掘された坑井数×単位井数当たりの排出量</t>
  </si>
  <si>
    <t>原油又は天然ガスの試掘</t>
  </si>
  <si>
    <t>tCH4/t</t>
  </si>
  <si>
    <t>電気使用量×単位使用量当たりの排出量</t>
  </si>
  <si>
    <t>tCH4/kWh</t>
  </si>
  <si>
    <t>メタン(CH4)</t>
  </si>
  <si>
    <t>ドライアイスとしてのCO2使用量</t>
  </si>
  <si>
    <t>ドライアイスの使用</t>
  </si>
  <si>
    <t>tCO2/t</t>
  </si>
  <si>
    <t>アセチレン使用量×単位使用量当たりの排出量</t>
  </si>
  <si>
    <t>エチレンの製造</t>
  </si>
  <si>
    <t>生石灰の還元</t>
  </si>
  <si>
    <t>生石灰の製造</t>
  </si>
  <si>
    <t>カルシウムカーバイドの製造</t>
  </si>
  <si>
    <t>石油コークス使用量×単位使用量当たりの排出量</t>
  </si>
  <si>
    <t>シリコンカーバイドの製造</t>
  </si>
  <si>
    <t>アンモニアの製造</t>
  </si>
  <si>
    <t>ソーダ灰の製造によるCO2使用量</t>
  </si>
  <si>
    <t>ソーダ灰の製造</t>
  </si>
  <si>
    <t>ドロマイト</t>
  </si>
  <si>
    <t>(原料種ごとに)使用量×単位使用量当たりの排出量</t>
  </si>
  <si>
    <t>石灰石</t>
  </si>
  <si>
    <t>ソーダ石灰ガラス又は鉄鋼の製造</t>
  </si>
  <si>
    <t>tCO2/井数</t>
  </si>
  <si>
    <t>tCO2/Nm3</t>
  </si>
  <si>
    <t>tCO2/kl</t>
  </si>
  <si>
    <t>非エネルギー起源二酸化炭素(CO2)</t>
  </si>
  <si>
    <t>産業用蒸気</t>
  </si>
  <si>
    <t>エネルギー起源二酸化炭素(CO2)</t>
  </si>
  <si>
    <t>値</t>
  </si>
  <si>
    <t>単位</t>
  </si>
  <si>
    <t>算定方法</t>
  </si>
  <si>
    <t>単位生産量等当たりの排出量(排出係数)</t>
  </si>
  <si>
    <t>対象となる排出活動</t>
  </si>
  <si>
    <t>tN2O/t</t>
  </si>
  <si>
    <t>動植物性残渣又は家畜の死体の焼却</t>
  </si>
  <si>
    <t>紙くず又は木くずの焼却</t>
  </si>
  <si>
    <t>廃油の焼却</t>
  </si>
  <si>
    <t>下水汚泥(石灰系凝集剤を添加して脱水したもの)の焼却</t>
  </si>
  <si>
    <t>下水汚泥(高分子凝集剤を添加して脱水したもの)の多段炉での焼却</t>
  </si>
  <si>
    <t>廃棄物の焼却</t>
  </si>
  <si>
    <t>tN2O/人</t>
  </si>
  <si>
    <t>くみ取便所の便槽</t>
  </si>
  <si>
    <t>コミュニティ・プラント</t>
  </si>
  <si>
    <t>し尿処理施設(膜分離処理)</t>
  </si>
  <si>
    <t>し尿処理施設(生物学的脱窒素処理(標準脱窒素処理))</t>
  </si>
  <si>
    <t>し尿処理施設(高負荷生物学的脱窒素処理)</t>
  </si>
  <si>
    <t>し尿処理施設(好気性消化処理)</t>
  </si>
  <si>
    <t>し尿処理施設(嫌気性消化処理)</t>
  </si>
  <si>
    <t>tN2O/m3</t>
  </si>
  <si>
    <t>終末処理場</t>
  </si>
  <si>
    <t>さとうきび</t>
  </si>
  <si>
    <t>てんさい</t>
  </si>
  <si>
    <t>ばれいしょ</t>
  </si>
  <si>
    <t>らっかせい</t>
  </si>
  <si>
    <t>いんげんまめ</t>
  </si>
  <si>
    <t>小豆</t>
  </si>
  <si>
    <t>大豆</t>
  </si>
  <si>
    <t>とうもろこし</t>
  </si>
  <si>
    <t>らい麦</t>
  </si>
  <si>
    <t>えん麦</t>
  </si>
  <si>
    <t>小麦</t>
  </si>
  <si>
    <t>水稲</t>
  </si>
  <si>
    <t>いぐさ</t>
  </si>
  <si>
    <t>なたね</t>
  </si>
  <si>
    <t>葉たばこ</t>
  </si>
  <si>
    <t>茶</t>
  </si>
  <si>
    <t>しょうが</t>
  </si>
  <si>
    <t>れんこん</t>
  </si>
  <si>
    <t>ごぼう</t>
  </si>
  <si>
    <t>かぶ</t>
  </si>
  <si>
    <t>アスパラガス</t>
  </si>
  <si>
    <t>にんにく</t>
  </si>
  <si>
    <t>にら</t>
  </si>
  <si>
    <t>しゅんぎく</t>
  </si>
  <si>
    <t>みつば</t>
  </si>
  <si>
    <t>ふき</t>
  </si>
  <si>
    <t>ちんげんさい</t>
  </si>
  <si>
    <t>こまつな</t>
  </si>
  <si>
    <t>かぼちゃ</t>
  </si>
  <si>
    <t>にんじん</t>
  </si>
  <si>
    <t>だいこん</t>
  </si>
  <si>
    <t>レタス</t>
  </si>
  <si>
    <t>たまねぎ</t>
  </si>
  <si>
    <t>ねぎ</t>
  </si>
  <si>
    <t>ほうれんそう</t>
  </si>
  <si>
    <t>はくさい</t>
  </si>
  <si>
    <t>キャベツ</t>
  </si>
  <si>
    <t>なす</t>
  </si>
  <si>
    <t>トマト</t>
  </si>
  <si>
    <t>きゅうり</t>
  </si>
  <si>
    <t>メロン</t>
  </si>
  <si>
    <t>すいか</t>
  </si>
  <si>
    <t>いちご</t>
  </si>
  <si>
    <t>やまのいも</t>
  </si>
  <si>
    <t>さといも</t>
  </si>
  <si>
    <t>こんにゃく</t>
  </si>
  <si>
    <t>かんしょ</t>
  </si>
  <si>
    <t>さやいんげん</t>
  </si>
  <si>
    <t>えだまめ</t>
  </si>
  <si>
    <t>そらまめ</t>
  </si>
  <si>
    <t>そば</t>
  </si>
  <si>
    <t>裸麦</t>
  </si>
  <si>
    <t>六条大麦</t>
  </si>
  <si>
    <t>二条大麦</t>
  </si>
  <si>
    <t>豆類</t>
  </si>
  <si>
    <t>茶樹</t>
  </si>
  <si>
    <t>tN2O/頭</t>
  </si>
  <si>
    <t>tN2O/GJ</t>
  </si>
  <si>
    <t>tCH4/人</t>
  </si>
  <si>
    <t>tCH4/m3</t>
  </si>
  <si>
    <t>廃棄物の埋立処分</t>
  </si>
  <si>
    <t>水牛</t>
  </si>
  <si>
    <t>山羊</t>
  </si>
  <si>
    <t>めん羊</t>
  </si>
  <si>
    <t>馬</t>
  </si>
  <si>
    <t>豚</t>
  </si>
  <si>
    <t>肉用牛</t>
  </si>
  <si>
    <t>乳用牛</t>
  </si>
  <si>
    <t>スチレン</t>
  </si>
  <si>
    <t>1,2-ジクロロエタン</t>
  </si>
  <si>
    <t>tCH4/GJ</t>
  </si>
  <si>
    <t>ごみ固形燃料(RDF)</t>
  </si>
  <si>
    <t>ごみ固形燃料(RPF)</t>
  </si>
  <si>
    <t>天然ガス(液化天然ガス(LNG)を除く。)</t>
  </si>
  <si>
    <t>液化石油ガス(LPG)</t>
  </si>
  <si>
    <t>石炭</t>
  </si>
  <si>
    <t>コンデンセート(NGL)</t>
  </si>
  <si>
    <t>参照個所：</t>
    <rPh sb="0" eb="4">
      <t>サンショウカショ</t>
    </rPh>
    <phoneticPr fontId="4"/>
  </si>
  <si>
    <t>S1_Cell (E3:G3)</t>
    <phoneticPr fontId="4"/>
  </si>
  <si>
    <t>S1_Cell (L11:N11)</t>
    <phoneticPr fontId="4"/>
  </si>
  <si>
    <t>提出年度</t>
    <rPh sb="0" eb="4">
      <t>テイシュツネンド</t>
    </rPh>
    <phoneticPr fontId="4"/>
  </si>
  <si>
    <t>属するGroup</t>
  </si>
  <si>
    <t>第三者保証の取得状況</t>
    <rPh sb="0" eb="3">
      <t>ダイ3シャ</t>
    </rPh>
    <rPh sb="3" eb="5">
      <t>ホショウ</t>
    </rPh>
    <rPh sb="6" eb="10">
      <t>シュトクジョウキョウ</t>
    </rPh>
    <phoneticPr fontId="4"/>
  </si>
  <si>
    <t>S1_Cell (L12:N12)</t>
    <phoneticPr fontId="4"/>
  </si>
  <si>
    <t>（参考）：現状産業分類を参照</t>
    <rPh sb="1" eb="3">
      <t>サンコウ</t>
    </rPh>
    <rPh sb="5" eb="7">
      <t>ゲンジョウ</t>
    </rPh>
    <rPh sb="7" eb="11">
      <t>サンギョウブンルイ</t>
    </rPh>
    <rPh sb="12" eb="14">
      <t>サンショウ</t>
    </rPh>
    <phoneticPr fontId="4"/>
  </si>
  <si>
    <t>Group G</t>
    <phoneticPr fontId="4"/>
  </si>
  <si>
    <t>Group X</t>
    <phoneticPr fontId="4"/>
  </si>
  <si>
    <t>S1参照選択肢</t>
    <rPh sb="2" eb="4">
      <t>サンショウ</t>
    </rPh>
    <rPh sb="4" eb="7">
      <t>センタクシ</t>
    </rPh>
    <phoneticPr fontId="4"/>
  </si>
  <si>
    <t>第三者保証の保証水準</t>
    <rPh sb="0" eb="3">
      <t>ダイ3シャ</t>
    </rPh>
    <rPh sb="3" eb="5">
      <t>ホショウ</t>
    </rPh>
    <rPh sb="6" eb="10">
      <t>ホショウスイジュン</t>
    </rPh>
    <phoneticPr fontId="4"/>
  </si>
  <si>
    <t>S1_Cell(I29:M29)</t>
    <phoneticPr fontId="4"/>
  </si>
  <si>
    <t>S1_Cell(I30:M30)</t>
    <phoneticPr fontId="4"/>
  </si>
  <si>
    <t>ガス種</t>
    <rPh sb="2" eb="3">
      <t>ダネ</t>
    </rPh>
    <phoneticPr fontId="4"/>
  </si>
  <si>
    <t>（単位）</t>
    <rPh sb="1" eb="3">
      <t>タンイ</t>
    </rPh>
    <phoneticPr fontId="4"/>
  </si>
  <si>
    <t>kl</t>
  </si>
  <si>
    <t>排出の種類</t>
    <rPh sb="0" eb="2">
      <t>ハイシュツ</t>
    </rPh>
    <rPh sb="3" eb="5">
      <t>シュルイ</t>
    </rPh>
    <phoneticPr fontId="4"/>
  </si>
  <si>
    <r>
      <t>（Sheet A）</t>
    </r>
    <r>
      <rPr>
        <b/>
        <sz val="11"/>
        <color theme="1"/>
        <rFont val="游ゴシック"/>
        <family val="3"/>
        <charset val="128"/>
        <scheme val="minor"/>
      </rPr>
      <t>階層2‐適格カーボン・クレジット／非化石証書情報</t>
    </r>
    <rPh sb="9" eb="11">
      <t>カイソウ</t>
    </rPh>
    <rPh sb="13" eb="15">
      <t>テキカク</t>
    </rPh>
    <rPh sb="26" eb="31">
      <t>ヒカセキショウショ</t>
    </rPh>
    <rPh sb="31" eb="33">
      <t>ジョウホウ</t>
    </rPh>
    <phoneticPr fontId="4"/>
  </si>
  <si>
    <t>適格カーボン・クレジット
非化石証書の種類</t>
    <rPh sb="0" eb="2">
      <t>テキカク</t>
    </rPh>
    <rPh sb="13" eb="16">
      <t>ヒカセキ</t>
    </rPh>
    <rPh sb="16" eb="18">
      <t>ショウショ</t>
    </rPh>
    <rPh sb="19" eb="21">
      <t>シュルイ</t>
    </rPh>
    <phoneticPr fontId="4"/>
  </si>
  <si>
    <t>移転日又は無効化した日</t>
    <rPh sb="0" eb="3">
      <t>イテンビ</t>
    </rPh>
    <rPh sb="3" eb="4">
      <t>マタ</t>
    </rPh>
    <rPh sb="5" eb="7">
      <t>ムコウ</t>
    </rPh>
    <rPh sb="7" eb="8">
      <t>カ</t>
    </rPh>
    <rPh sb="10" eb="11">
      <t>ヒ</t>
    </rPh>
    <phoneticPr fontId="4"/>
  </si>
  <si>
    <t>認証・識別番号</t>
    <rPh sb="0" eb="2">
      <t>ニンショウ</t>
    </rPh>
    <rPh sb="3" eb="5">
      <t>シキベツ</t>
    </rPh>
    <rPh sb="5" eb="7">
      <t>バンゴウ</t>
    </rPh>
    <phoneticPr fontId="4"/>
  </si>
  <si>
    <t>区分（小項目）</t>
    <rPh sb="0" eb="2">
      <t>クブン</t>
    </rPh>
    <rPh sb="3" eb="6">
      <t>ショウコウモク</t>
    </rPh>
    <phoneticPr fontId="4"/>
  </si>
  <si>
    <t>区分（大項目）</t>
    <rPh sb="3" eb="6">
      <t>ダイコウモク</t>
    </rPh>
    <phoneticPr fontId="4"/>
  </si>
  <si>
    <t>ハイドロフルオロカーボン(HFC)</t>
  </si>
  <si>
    <t>エネルギー起源二酸化炭素(CO2)</t>
    <phoneticPr fontId="4"/>
  </si>
  <si>
    <t>三ふっ化窒素(NF3)</t>
    <phoneticPr fontId="4"/>
  </si>
  <si>
    <t>燃料の使用</t>
    <phoneticPr fontId="4"/>
  </si>
  <si>
    <t>2-2. 「1. 実排出量に関する情報」から控除する排出量</t>
    <rPh sb="9" eb="10">
      <t>ジツ</t>
    </rPh>
    <rPh sb="10" eb="13">
      <t>ハイシュツリョウ</t>
    </rPh>
    <rPh sb="14" eb="15">
      <t>カン</t>
    </rPh>
    <rPh sb="17" eb="19">
      <t>ジョウホウ</t>
    </rPh>
    <rPh sb="26" eb="29">
      <t>ハイシュツリョウ</t>
    </rPh>
    <phoneticPr fontId="4"/>
  </si>
  <si>
    <t>階層1 法人名</t>
    <rPh sb="0" eb="2">
      <t>カイソウ</t>
    </rPh>
    <rPh sb="4" eb="6">
      <t>ホウジン</t>
    </rPh>
    <rPh sb="6" eb="7">
      <t>メイ</t>
    </rPh>
    <phoneticPr fontId="4"/>
  </si>
  <si>
    <t>階層1 法人番号</t>
    <rPh sb="4" eb="6">
      <t>ホウジン</t>
    </rPh>
    <rPh sb="6" eb="8">
      <t>バンゴウ</t>
    </rPh>
    <phoneticPr fontId="4"/>
  </si>
  <si>
    <t>階層2　法人名</t>
    <rPh sb="0" eb="2">
      <t>カイソウ</t>
    </rPh>
    <rPh sb="4" eb="7">
      <t>ホウジンメイ</t>
    </rPh>
    <phoneticPr fontId="4"/>
  </si>
  <si>
    <t>間接</t>
    <rPh sb="0" eb="2">
      <t>カンセツ</t>
    </rPh>
    <phoneticPr fontId="4"/>
  </si>
  <si>
    <t>間接排出量リスト</t>
    <rPh sb="0" eb="5">
      <t>カンセツハイシュツリョウ</t>
    </rPh>
    <phoneticPr fontId="4"/>
  </si>
  <si>
    <t>排出の在り方</t>
    <rPh sb="0" eb="2">
      <t>ハイシュツ</t>
    </rPh>
    <rPh sb="3" eb="4">
      <t>ア</t>
    </rPh>
    <rPh sb="5" eb="6">
      <t>カタ</t>
    </rPh>
    <phoneticPr fontId="4"/>
  </si>
  <si>
    <t>階層2　法人番号</t>
    <rPh sb="6" eb="8">
      <t>バンゴウ</t>
    </rPh>
    <phoneticPr fontId="4"/>
  </si>
  <si>
    <t>黄色セル：複数の別表参照おれんじ：別表参照</t>
    <rPh sb="0" eb="2">
      <t>キイロ</t>
    </rPh>
    <rPh sb="5" eb="7">
      <t>フクスウ</t>
    </rPh>
    <rPh sb="8" eb="12">
      <t>ベツヒョウサンショウ</t>
    </rPh>
    <rPh sb="17" eb="21">
      <t>ベツヒョウサンショウ</t>
    </rPh>
    <phoneticPr fontId="4"/>
  </si>
  <si>
    <t>排出係数</t>
  </si>
  <si>
    <t>燃料種別の発熱量</t>
  </si>
  <si>
    <t>燃料種別の炭素排出係数</t>
  </si>
  <si>
    <t>(燃料種ごとに)燃料使用量×単位使用量当たりの発熱量×単位発熱量当たりの炭素排出量×44/12</t>
  </si>
  <si>
    <t>コークス用原料炭</t>
  </si>
  <si>
    <t>吹込用原料炭</t>
  </si>
  <si>
    <t>輸入一般炭</t>
  </si>
  <si>
    <t>国産一般炭</t>
  </si>
  <si>
    <t>輸入無煙炭</t>
  </si>
  <si>
    <t>石炭コークス</t>
  </si>
  <si>
    <t>FCCコーク</t>
  </si>
  <si>
    <t>原油(コンデンセート(NGL)を除く)</t>
  </si>
  <si>
    <t>GJ/1,000m3</t>
  </si>
  <si>
    <t>天然ガス(液化天然ガス(LNG)を除く)</t>
  </si>
  <si>
    <t>発電用高炉ガス</t>
  </si>
  <si>
    <t>都市ガス※</t>
  </si>
  <si>
    <t>廃タイヤ</t>
  </si>
  <si>
    <t>廃プラスチック(一般廃棄物)</t>
  </si>
  <si>
    <t>廃プラスチック(産業廃棄物)</t>
  </si>
  <si>
    <t>廃油(植物性のもの及び動物性のものを除く)、廃油(植物性のもの及び動物性のものを除く)から製造される燃料油</t>
  </si>
  <si>
    <t>廃プラスチック類から製造される燃料油(自ら製造するものを除く)</t>
  </si>
  <si>
    <t>―</t>
  </si>
  <si>
    <t>(熱の種類ごとに)熱使用量×単位使用量当たりの排出量</t>
  </si>
  <si>
    <t>蒸気(産業用のものは除く。)、温水、冷水</t>
  </si>
  <si>
    <t>石炭の生産</t>
    <phoneticPr fontId="4"/>
  </si>
  <si>
    <t>坑内掘における採掘時</t>
    <phoneticPr fontId="4"/>
  </si>
  <si>
    <t>坑内掘生産量×（排出される時期ごとに）単位生産量当たりの排出量</t>
    <phoneticPr fontId="4"/>
  </si>
  <si>
    <t>坑内掘における採掘後の工程時</t>
    <phoneticPr fontId="4"/>
  </si>
  <si>
    <t>露天堀における採掘時</t>
    <phoneticPr fontId="4"/>
  </si>
  <si>
    <t>露天掘生産量×（排出される時期ごとに）単位生産量当たりの排出量</t>
    <phoneticPr fontId="4"/>
  </si>
  <si>
    <t>露天堀における採掘後の工程時</t>
    <phoneticPr fontId="4"/>
  </si>
  <si>
    <t>原油又は天然ガスの性状に関する試験の実施</t>
    <phoneticPr fontId="4"/>
  </si>
  <si>
    <t>性状に関する試験が行われた井数×単位実施井数当たりの排出量</t>
  </si>
  <si>
    <t>原油(コンデンセートを除く。)生産量×単位生産量当たりの排出量</t>
  </si>
  <si>
    <t>陸上油田（通気弁及び随伴ガスの焼却を除く）</t>
    <phoneticPr fontId="4"/>
  </si>
  <si>
    <t>海上油田（通気弁及び随伴ガスの焼却を除く）</t>
    <phoneticPr fontId="4"/>
  </si>
  <si>
    <t>随伴ガスの焼却を行う場合</t>
    <phoneticPr fontId="4"/>
  </si>
  <si>
    <t>生産時の通気弁</t>
    <phoneticPr fontId="4"/>
  </si>
  <si>
    <t>陸上ガス田（通気弁及び随伴ガスの焼却を除く）</t>
    <phoneticPr fontId="4"/>
  </si>
  <si>
    <t>海上ガス田（通気弁及び随伴ガスの焼却を除く）</t>
    <phoneticPr fontId="4"/>
  </si>
  <si>
    <t>生産時の成分調整等の処理施設</t>
    <phoneticPr fontId="4"/>
  </si>
  <si>
    <t>天然ガスの採取時における随伴ガスの焼却</t>
    <phoneticPr fontId="4"/>
  </si>
  <si>
    <t>天然ガスの処理時における随伴ガスの焼却</t>
    <phoneticPr fontId="4"/>
  </si>
  <si>
    <t>生産された坑井数×単位井数当たりの点検に伴う排出量</t>
  </si>
  <si>
    <t>原油の輸送</t>
    <phoneticPr fontId="4"/>
  </si>
  <si>
    <t>原油輸送量×単位輸送量当たりの排出量</t>
  </si>
  <si>
    <t>地熱発電施設における蒸気の生産</t>
    <phoneticPr fontId="4"/>
  </si>
  <si>
    <t>蒸気生産量×単位生産量当たりの排出量</t>
  </si>
  <si>
    <t>セメントの製造</t>
    <phoneticPr fontId="4"/>
  </si>
  <si>
    <t>セメントクリンカー製造量×単位製造量当たりの排出量</t>
  </si>
  <si>
    <t>炭酸バリウム</t>
    <phoneticPr fontId="4"/>
  </si>
  <si>
    <t>炭酸カリウム</t>
    <phoneticPr fontId="4"/>
  </si>
  <si>
    <t>炭酸ストロンチウム</t>
    <phoneticPr fontId="4"/>
  </si>
  <si>
    <t>炭酸リチウム</t>
    <phoneticPr fontId="4"/>
  </si>
  <si>
    <t>その他用途・プロセスでの炭酸塩の使用</t>
    <phoneticPr fontId="4"/>
  </si>
  <si>
    <t>石灰石</t>
    <phoneticPr fontId="4"/>
  </si>
  <si>
    <t>使用量×単位使用量当たりの排出量</t>
  </si>
  <si>
    <t>ドロマイト</t>
    <phoneticPr fontId="4"/>
  </si>
  <si>
    <t>(原料種ごとに)原料使用量×単位使用量当たりの排出量</t>
  </si>
  <si>
    <t>tCO2/1,000m3</t>
  </si>
  <si>
    <t>カルシウムカーバイド製造量×単位製造量当たりの排出量</t>
  </si>
  <si>
    <t>二酸化チタンの製造</t>
  </si>
  <si>
    <t>ルチル型二酸化チタン(合成ルチルからの分離)</t>
  </si>
  <si>
    <t>(製造方法ごとにごとに)二酸化チタン製造量×単位製造量当たりの排出量</t>
  </si>
  <si>
    <t>ルチル型二酸化チタン(塩素法)</t>
  </si>
  <si>
    <t>エチレン(ナフサからの製造)</t>
    <phoneticPr fontId="4"/>
  </si>
  <si>
    <t>(製品の種類ごとに)製造量×単位製造量当たりの排出量</t>
  </si>
  <si>
    <t>エチレン(軽油からの製造)</t>
    <phoneticPr fontId="4"/>
  </si>
  <si>
    <t>エチレン(エタンからの製造)</t>
    <phoneticPr fontId="4"/>
  </si>
  <si>
    <t>エチレン(プロパンからの製造)</t>
    <phoneticPr fontId="4"/>
  </si>
  <si>
    <t>エチレン(ブタンからの製造)</t>
  </si>
  <si>
    <t>エチレン(その他原料からの製造)</t>
  </si>
  <si>
    <t>酸化エチレン</t>
  </si>
  <si>
    <t>アクリロニトリル</t>
  </si>
  <si>
    <t>無水フタル酸</t>
  </si>
  <si>
    <t>無水マレイン酸</t>
  </si>
  <si>
    <t>水素</t>
  </si>
  <si>
    <t>カルシウムカーバイドを原料としたアセチレンの使用</t>
    <phoneticPr fontId="4"/>
  </si>
  <si>
    <t>アセチレン使用量×単位使用量当たりの排出量</t>
    <phoneticPr fontId="4"/>
  </si>
  <si>
    <t>電気炉における炭素電極の使用</t>
    <phoneticPr fontId="4"/>
  </si>
  <si>
    <t>炭素電極使用量×単位使用量当たりの排出量</t>
  </si>
  <si>
    <t>鉄鋼の製造における鉱物の使用</t>
    <phoneticPr fontId="4"/>
  </si>
  <si>
    <t>鉄鋼の製造において生じるガスの燃焼（フレアリング）</t>
    <phoneticPr fontId="4"/>
  </si>
  <si>
    <t>(ガス種ごとに)燃焼(フレアリング)量×単位燃焼(フレアリング)量当たりの排出量</t>
  </si>
  <si>
    <t>潤滑油等の使用</t>
    <phoneticPr fontId="4"/>
  </si>
  <si>
    <t>(製品の種類ごとに)使用量×単位使用量当たりの排出量</t>
  </si>
  <si>
    <t>パラフィンろう</t>
  </si>
  <si>
    <t>非メタン揮発性有機化合物（NMVOC）を含む溶剤の焼却</t>
    <phoneticPr fontId="4"/>
  </si>
  <si>
    <t>焼却量×単位焼却量当たりの排出量</t>
  </si>
  <si>
    <t>ドライアイスの製造</t>
  </si>
  <si>
    <t>ドライアイスの製造のために使用したCO2の量－ドライアイス出荷量</t>
  </si>
  <si>
    <t>ドライアイスとしてのCO2使用量</t>
    <phoneticPr fontId="4"/>
  </si>
  <si>
    <t>炭酸ガスのボンベへの封入</t>
  </si>
  <si>
    <t>ボンベへの封入のための炭酸ガス使用量－ボンベに封入された炭酸ガスの量</t>
  </si>
  <si>
    <t>炭酸ガスの使用</t>
    <phoneticPr fontId="4"/>
  </si>
  <si>
    <t>炭酸ガスの使用に伴い排出されたCO2の量</t>
  </si>
  <si>
    <t>耕地における肥料の使用</t>
    <phoneticPr fontId="4"/>
  </si>
  <si>
    <t>炭酸カルシウム</t>
  </si>
  <si>
    <t>(肥料の種類ごとに)使用量×単位使用量当たりの排出量</t>
  </si>
  <si>
    <t>尿素肥料</t>
  </si>
  <si>
    <t>廃棄物の焼却</t>
    <phoneticPr fontId="4"/>
  </si>
  <si>
    <t>ペットボトル(一般廃棄物)</t>
  </si>
  <si>
    <t>（廃棄物の種類ごとに）焼却量×単位焼却量当たりの排出量</t>
    <phoneticPr fontId="4"/>
  </si>
  <si>
    <t>プラスチック(一般廃棄物)(ペットボトルを除く)</t>
  </si>
  <si>
    <t>合成繊維(一般廃棄物)</t>
  </si>
  <si>
    <t>紙くず(一般廃棄物)</t>
  </si>
  <si>
    <t>紙おむつ(一般廃棄物)</t>
  </si>
  <si>
    <t>廃油(産業廃棄物であって、植物性のもの及び動物性のもの並びに特定有害産業廃棄物を除く)</t>
  </si>
  <si>
    <t>廃油(特定有害産業廃棄物に限る)</t>
  </si>
  <si>
    <t>合成繊維及び廃ゴムタイヤ以外の廃プラスチック類(産業廃棄物)</t>
  </si>
  <si>
    <t>紙くず(産業廃棄物)</t>
  </si>
  <si>
    <t>(燃料種・炉種ごとに)燃料使用量×単位使用量当たりの発熱量×単位発熱量当たりの排出量</t>
    <phoneticPr fontId="4"/>
  </si>
  <si>
    <t>金属(銅、鉛及び亜鉛を除く)精錬用焼結炉(化石燃料)</t>
  </si>
  <si>
    <t>鉄鋼用又は非鉄金属用ペレット焼成炉(化石燃料)</t>
  </si>
  <si>
    <t>金属圧延加熱炉、金属熱処理炉、金属鍛造炉(固体化石燃料)</t>
  </si>
  <si>
    <t>金属圧延加熱炉、金属熱処理炉、金属鍛造炉(液体化石燃料、気体化石燃料)</t>
  </si>
  <si>
    <t>石油加熱炉、ガス加熱炉(固体化石燃料)</t>
  </si>
  <si>
    <t>石油加熱炉、ガス加熱炉(液体化石燃料、気体化石燃料)</t>
  </si>
  <si>
    <t>触媒再生塔(石炭を除く固体化石燃料)</t>
  </si>
  <si>
    <t>レンガ焼成炉、陶磁器焼成炉、その他の焼成炉(化石燃料)</t>
  </si>
  <si>
    <t>骨材乾燥炉、セメント原料乾燥炉、レンガ原料乾燥炉(化石燃料)</t>
  </si>
  <si>
    <t>その他乾燥炉(化石燃料)</t>
  </si>
  <si>
    <t>その他工業炉(固体化石燃料、RPF、廃タイヤ、廃プラスチック)</t>
  </si>
  <si>
    <t>その他工業炉(液体化石燃料、廃タイヤ)</t>
  </si>
  <si>
    <t>その他工業炉(気体化石燃料、廃タイヤ)</t>
  </si>
  <si>
    <t>ガス機関(航空機、自動車又は船舶に使われるものを除く)(液体化石燃料、気体化石燃料)</t>
  </si>
  <si>
    <t>ガソリン機関(航空機、自動車又は船舶に使われるものを除く)(液体化石燃料、気体化石燃料)</t>
  </si>
  <si>
    <t>コークスの製造</t>
    <phoneticPr fontId="4"/>
  </si>
  <si>
    <t>コークス製造量×単位製造量当たりの排出量</t>
    <phoneticPr fontId="4"/>
  </si>
  <si>
    <t>電気炉における電気の使用</t>
    <phoneticPr fontId="4"/>
  </si>
  <si>
    <t>坑内掘における採掘時</t>
  </si>
  <si>
    <t>坑内掘生産量×(排出される時期ごとに)単位生産量当たりの排出量</t>
  </si>
  <si>
    <t>露天堀における採掘時</t>
  </si>
  <si>
    <t>木炭の製造</t>
    <phoneticPr fontId="4"/>
  </si>
  <si>
    <t>木炭製造量×単位製造量当たりの排出量</t>
  </si>
  <si>
    <t>性状に関する試験が行われた坑井数×単位実施井数当たりの排出量</t>
    <phoneticPr fontId="4"/>
  </si>
  <si>
    <t>原油又は天然ガスの生産</t>
    <phoneticPr fontId="4"/>
  </si>
  <si>
    <t>原油（コンデンセートを除く）生産量×単位生産量当たりの排出量</t>
    <phoneticPr fontId="4"/>
  </si>
  <si>
    <t>海上油田(通気弁及び随伴ガスの焼却を除く)</t>
  </si>
  <si>
    <t>陸上油田(通気弁及び随伴ガスの焼却を除く)</t>
  </si>
  <si>
    <t>随伴ガスの焼却</t>
  </si>
  <si>
    <t>陸上ガス田(通気弁及び随伴ガスの焼却を除く)</t>
  </si>
  <si>
    <t>天然ガス生産量×単位生産量当たりの排出量</t>
    <phoneticPr fontId="4"/>
  </si>
  <si>
    <t>海上ガス田(通気弁及び随伴ガスの焼却を除く)</t>
  </si>
  <si>
    <t>生産時の成分調整等の処理施設</t>
  </si>
  <si>
    <t>天然ガスの採取時における随伴ガスの焼却</t>
  </si>
  <si>
    <t>天然ガスの処理時における随伴ガスの焼却</t>
  </si>
  <si>
    <t>原油(パイプライン)</t>
  </si>
  <si>
    <t>貯蔵時</t>
    <phoneticPr fontId="4"/>
  </si>
  <si>
    <t>精製時</t>
    <phoneticPr fontId="4"/>
  </si>
  <si>
    <t>天然ガスの輸送</t>
    <phoneticPr fontId="4"/>
  </si>
  <si>
    <t>天然ガス輸送量×単位輸送量当たりの排出量</t>
    <phoneticPr fontId="4"/>
  </si>
  <si>
    <t>液化天然ガス（LNG)</t>
    <phoneticPr fontId="4"/>
  </si>
  <si>
    <t>都市ガスの供給</t>
    <phoneticPr fontId="4"/>
  </si>
  <si>
    <t>都市ガス供給量×単位供給量当たりの排出量</t>
    <phoneticPr fontId="4"/>
  </si>
  <si>
    <t>エチレン等の製造</t>
  </si>
  <si>
    <t>エチレン(エタンからの製造)</t>
  </si>
  <si>
    <t>（製品の種類ごとに）製造量×単位製造量当たりの排出量</t>
    <phoneticPr fontId="4"/>
  </si>
  <si>
    <t>エチレン(ナフサからの製造)</t>
  </si>
  <si>
    <t>tCH4/頭</t>
  </si>
  <si>
    <t>(家畜種ごとに)平均的な飼養頭数×単位飼養頭数当たりの体内からの排出量</t>
  </si>
  <si>
    <t>家畜の排せつ物の管理</t>
    <phoneticPr fontId="4"/>
  </si>
  <si>
    <t>牛(天日乾燥)</t>
  </si>
  <si>
    <t>（家畜のふん尿の管理方法ごとに）ふん尿中の有機物量×単位有機物量当たりの管理に伴う排出量</t>
    <phoneticPr fontId="4"/>
  </si>
  <si>
    <t>牛(火力乾燥)</t>
  </si>
  <si>
    <t>乳用牛(強制発酵)</t>
  </si>
  <si>
    <t>肉用牛(強制発酵)</t>
  </si>
  <si>
    <t>乳用牛(堆積発酵)</t>
  </si>
  <si>
    <t>肉用牛(堆積発酵)</t>
  </si>
  <si>
    <t>牛(焼却)</t>
  </si>
  <si>
    <t>牛(浄化)</t>
  </si>
  <si>
    <t>乳用牛(貯留)</t>
  </si>
  <si>
    <t>肉用牛(貯留)</t>
  </si>
  <si>
    <t>乳用牛(ふんのメタン発酵)</t>
  </si>
  <si>
    <t>肉用牛(ふんのメタン発酵)</t>
  </si>
  <si>
    <t>乳用牛(尿又はふん尿混合のメタン発酵)</t>
  </si>
  <si>
    <t>肉用牛(尿又はふん尿混合のメタン発酵)</t>
  </si>
  <si>
    <t>乳用牛(産業廃棄物処理)</t>
  </si>
  <si>
    <t>肉用牛(産業廃棄物処理)</t>
  </si>
  <si>
    <t>乳用牛(ふんのその他処理)</t>
  </si>
  <si>
    <t>肉用牛(ふんのその他処理)</t>
  </si>
  <si>
    <t>乳用牛(尿又はふん尿混合のその他処理)</t>
  </si>
  <si>
    <t>肉用牛(尿又はふん尿混合のその他処理)</t>
  </si>
  <si>
    <t>豚(天日乾燥)</t>
  </si>
  <si>
    <t>豚(火力乾燥)</t>
  </si>
  <si>
    <t>豚(ふん又はふん尿混合の強制発酵)</t>
  </si>
  <si>
    <t>豚(尿の強制発酵)</t>
  </si>
  <si>
    <t>豚(堆積発酵)</t>
  </si>
  <si>
    <t>豚(焼却)</t>
  </si>
  <si>
    <t>豚(浄化)</t>
  </si>
  <si>
    <t>豚(貯留)</t>
  </si>
  <si>
    <t>豚(ふんのメタン発酵)</t>
  </si>
  <si>
    <t>豚(尿又はふん尿混合のメタン発酵)</t>
  </si>
  <si>
    <t>豚(産業廃棄物処理)</t>
  </si>
  <si>
    <t>豚(ふんのその他処理)</t>
  </si>
  <si>
    <t>豚(尿又はふん尿混合のその他処理)</t>
  </si>
  <si>
    <t>鶏(天日乾燥)</t>
  </si>
  <si>
    <t>鶏(火力乾燥)</t>
  </si>
  <si>
    <t>鶏(炭化処理)</t>
  </si>
  <si>
    <t>鶏(ふんの強制発酵)</t>
  </si>
  <si>
    <t>採卵鶏(堆積発酵)</t>
  </si>
  <si>
    <t>鶏(焼却)</t>
  </si>
  <si>
    <t>採卵鶏(貯留)</t>
  </si>
  <si>
    <t>採卵鶏(ふんのメタン発酵)</t>
  </si>
  <si>
    <t>採卵鶏(産業廃棄物処理)</t>
  </si>
  <si>
    <t>鶏(ふんのその他処理)</t>
  </si>
  <si>
    <t>(家畜種ごとに)平均的な飼養頭羽数×単位飼養頭羽数当たりのふん尿からの排出量</t>
  </si>
  <si>
    <t>うさぎ</t>
  </si>
  <si>
    <t>tCH4/羽</t>
  </si>
  <si>
    <t>ミンク</t>
  </si>
  <si>
    <t>放牧牛</t>
  </si>
  <si>
    <t>(家畜種ごとに)平均的な放牧頭羽数×単位放牧頭羽数当たりのふん尿からの排出量</t>
  </si>
  <si>
    <t>放牧鶏</t>
  </si>
  <si>
    <t>稲作</t>
    <phoneticPr fontId="4"/>
  </si>
  <si>
    <t>間断灌漑水田</t>
  </si>
  <si>
    <t>tCH4/m2</t>
  </si>
  <si>
    <t>(水田種ごとに)作付面積×単位面積当たりの排出量</t>
  </si>
  <si>
    <t>常時湛水田</t>
  </si>
  <si>
    <t>農業廃棄物の焼却</t>
    <phoneticPr fontId="4"/>
  </si>
  <si>
    <t>(農業廃棄物の種類ごとに)農業廃棄物の屋外焼却量×単位焼却量当たりの排出量</t>
  </si>
  <si>
    <t>麦類</t>
  </si>
  <si>
    <t>とうもろこし、いも類、その他作物(そば、たばこ等)</t>
  </si>
  <si>
    <t>野菜類</t>
  </si>
  <si>
    <t>廃棄物の埋立処分</t>
    <phoneticPr fontId="4"/>
  </si>
  <si>
    <t>食物くず(厨芥類)(嫌気性埋立)</t>
    <phoneticPr fontId="4"/>
  </si>
  <si>
    <t>(廃棄物の種類ごとに)最終処分場に埋め立てられた廃棄物量×単位廃棄物量当たりの排出量</t>
  </si>
  <si>
    <t>食物くず(厨芥類)(準好気性埋立)</t>
    <phoneticPr fontId="4"/>
  </si>
  <si>
    <t>紙くず(嫌気性埋立)</t>
  </si>
  <si>
    <t>紙くず(準好気性埋立)</t>
  </si>
  <si>
    <t>天然繊維くず(嫌気性埋立)</t>
    <phoneticPr fontId="4"/>
  </si>
  <si>
    <t>天然繊維くず(準好気性埋立)</t>
    <phoneticPr fontId="4"/>
  </si>
  <si>
    <t>木くず(嫌気性埋立)</t>
  </si>
  <si>
    <t>木くず(準好気性埋立)</t>
  </si>
  <si>
    <t>消化汚泥由来の汚泥(嫌気性埋立)</t>
    <phoneticPr fontId="4"/>
  </si>
  <si>
    <t>消化汚泥由来の汚泥(準好気性埋立)</t>
    <phoneticPr fontId="4"/>
  </si>
  <si>
    <t>その他下水汚泥(嫌気性埋立)</t>
    <phoneticPr fontId="4"/>
  </si>
  <si>
    <t>その他下水汚泥(準好気性埋立)</t>
    <phoneticPr fontId="4"/>
  </si>
  <si>
    <t>し尿処理施設又は浄化槽に係る汚泥(嫌気性埋立)</t>
  </si>
  <si>
    <t>し尿処理施設又は浄化槽に係る汚泥(準好気性埋立)</t>
  </si>
  <si>
    <t>浄水施設に係る汚泥(嫌気性埋立)</t>
    <phoneticPr fontId="4"/>
  </si>
  <si>
    <t>浄水施設に係る汚泥(準好気性埋立)</t>
    <phoneticPr fontId="4"/>
  </si>
  <si>
    <t>製造業に係る有機性の汚泥(嫌気性埋立)</t>
  </si>
  <si>
    <t>製造業に係る有機性の汚泥(準好気性埋立)</t>
  </si>
  <si>
    <t>動物のふん尿(嫌気性埋立)</t>
  </si>
  <si>
    <t>動物のふん尿(準好気性埋立</t>
  </si>
  <si>
    <t>工場廃水の処理</t>
    <phoneticPr fontId="4"/>
  </si>
  <si>
    <t>tCH4/kgBOD</t>
  </si>
  <si>
    <t>工場廃水処理施設流入水に含まれる生物化学的酸素要求量で表示した汚濁負荷量×単位生物化学的酸素要求量当たりの工場廃水処理に伴う排出量</t>
  </si>
  <si>
    <t>その他業種</t>
  </si>
  <si>
    <t>終末処理場における下水処理量×単位処理量当たりの排出量</t>
  </si>
  <si>
    <t>（し尿処理方法ごとに）し尿及び浄化槽汚泥処理量×単位処理量当たりの排出量</t>
    <phoneticPr fontId="4"/>
  </si>
  <si>
    <t>し尿処理施設(その他処理)</t>
  </si>
  <si>
    <t>合併処理浄化槽(窒素除去型高度処理、窒素・リン除去型高度処理又はBOD除去型高度処理の性能評価型に限る。)</t>
  </si>
  <si>
    <t>(施設種ごとに)処理対象人員×単位人員当たりの排出量</t>
  </si>
  <si>
    <t>合併処理浄化槽(その他性能評価型)</t>
  </si>
  <si>
    <t>合併処理浄化槽(構造例示型)</t>
  </si>
  <si>
    <t>廃棄物の焼却又は堆肥化処理</t>
    <phoneticPr fontId="4"/>
  </si>
  <si>
    <t>一般廃棄物の焼却：全連続燃焼式焼却施設</t>
  </si>
  <si>
    <t>(炉種・廃棄物の種類ごとに)焼却量×単位焼却量当たりの排出量</t>
  </si>
  <si>
    <t>一般廃棄物の焼却：准連続燃焼式焼却施設</t>
  </si>
  <si>
    <t>一般廃棄物の焼却：バッチ燃焼式焼却施設</t>
  </si>
  <si>
    <t>一般廃棄物の焼却：ガス化溶融炉</t>
  </si>
  <si>
    <t>産業廃棄物の焼却：廃油</t>
  </si>
  <si>
    <t>産業廃棄物の焼却：廃プラスチック類</t>
  </si>
  <si>
    <t>産業廃棄物の焼却：紙くず、木くず</t>
    <phoneticPr fontId="4"/>
  </si>
  <si>
    <t>産業廃棄物の焼却：天然繊維くず</t>
  </si>
  <si>
    <t>産業廃棄物の焼却：動植物性残渣、動物の死体</t>
    <phoneticPr fontId="4"/>
  </si>
  <si>
    <t>産業廃棄物の焼却：汚泥</t>
  </si>
  <si>
    <t>産業廃棄物の焼却：感染性廃棄物(廃プラスチック類を除く)</t>
  </si>
  <si>
    <t>一般廃棄物(木くず(剪定枝)に限る)</t>
    <phoneticPr fontId="4"/>
  </si>
  <si>
    <t>(廃棄物の種類ごとに)堆肥化処理量×単位堆肥化処理量当たりの排出量</t>
  </si>
  <si>
    <t>一般廃棄物(木くず(剪定枝)を除く)、産業廃棄物</t>
    <phoneticPr fontId="4"/>
  </si>
  <si>
    <t>(燃料種・炉種ごとに)燃料使用量×単位使用量当たりの発熱量※1×単位発熱量当たりの排出量</t>
  </si>
  <si>
    <t>ガス機関(航空機、自動車又は船舶に用いられるものを除く)(液体化石燃料、気体化石燃料)</t>
  </si>
  <si>
    <t>ガソリン機関(航空機、自動車又は船舶に用いられるものを除く)(液体化石燃料、気体化石燃料)</t>
  </si>
  <si>
    <t>原油(コンデンセートを除く)生産量×単位生産量当たりの排出量</t>
    <phoneticPr fontId="4"/>
  </si>
  <si>
    <t>アジピン酸等の製造</t>
    <phoneticPr fontId="4"/>
  </si>
  <si>
    <t>カプロラクタム</t>
  </si>
  <si>
    <t>麻酔剤の使用</t>
    <phoneticPr fontId="4"/>
  </si>
  <si>
    <t>麻酔剤としてのN2O使用量</t>
    <phoneticPr fontId="4"/>
  </si>
  <si>
    <t>半導体素子等の加工工程でのドライエッチング等におけるN2Oの使用</t>
    <phoneticPr fontId="4"/>
  </si>
  <si>
    <t>使用量×単位使用量当たりの排出量－回収・適正処理量</t>
    <phoneticPr fontId="4"/>
  </si>
  <si>
    <t>(家畜のふん尿の管理方法ごとに)ふん尿中の窒素量×単位窒素量当たりの管理に伴う排出量</t>
  </si>
  <si>
    <t>牛(ふんの強制発酵)</t>
  </si>
  <si>
    <t>牛(尿の強制発酵)</t>
  </si>
  <si>
    <t>乳用牛(ふん尿混合の強制発酵)</t>
  </si>
  <si>
    <t>肉用牛(ふん尿混合の強制発酵)</t>
  </si>
  <si>
    <t>豚(ふんの強制発酵)</t>
  </si>
  <si>
    <t>豚(ふん尿混合の強制発酵)</t>
  </si>
  <si>
    <t>鶏(強制発酵)</t>
  </si>
  <si>
    <t>採卵鶏(メタン発酵)</t>
  </si>
  <si>
    <t>鶏(その他処理)</t>
  </si>
  <si>
    <t>めん羊(固形にし乾燥させることによりそのふん尿の管理が行われるもの)</t>
  </si>
  <si>
    <t>(家畜のふん尿の管理方法ごとに)平均的な飼養頭羽数×単位飼養頭羽数当たりのふん尿からの排出量</t>
  </si>
  <si>
    <t>めん羊(燃焼の用に供することにより又は耕地に散布することによりそのふん尿の管理が行われるもの)</t>
  </si>
  <si>
    <t>めん羊(その他方法によりそのふん尿の管理が行われるもの)</t>
  </si>
  <si>
    <t>山羊(固形にし乾燥させることによりそのふん尿の管理が行われるもの)</t>
  </si>
  <si>
    <t>山羊(燃焼の用に供することにより又は耕地に散布することによりそのふん尿の管理が行われるもの)</t>
  </si>
  <si>
    <t>山羊(その他方法によりそのふん尿の管理が行われるもの)</t>
  </si>
  <si>
    <t>馬(固形にし乾燥させることによりそのふん尿の管理が行われるもの)</t>
  </si>
  <si>
    <t>馬(燃焼の用に供することにより又は耕地に散布することによりそのふん尿の管理が行われるもの)</t>
  </si>
  <si>
    <t>馬(その他方法によりそのふん尿の管理が行われるもの)</t>
  </si>
  <si>
    <t>水牛(固形にし乾燥させることによりそのふん尿の管理が行われるもの)</t>
  </si>
  <si>
    <t>水牛(燃焼の用に供することにより又は耕地に散布することによりそのふん尿の管理が行われるもの)</t>
  </si>
  <si>
    <t>水牛(その他方法によりそのふん尿の管理が行われるもの)</t>
  </si>
  <si>
    <t>tN2O/羽</t>
  </si>
  <si>
    <t>（作物種ごとに）耕地において使用された肥料に含まれる窒素量×単位窒素量当たりの排出量</t>
    <phoneticPr fontId="4"/>
  </si>
  <si>
    <t>その他作物</t>
  </si>
  <si>
    <t>耕地における農作物の残さの肥料としての使用</t>
    <phoneticPr fontId="4"/>
  </si>
  <si>
    <t>水稲(稲わら)</t>
  </si>
  <si>
    <t>(作物種ごとに)土壌にすき込まれた作物残さの乾物量×単位作物残さの乾物量当たりの排出量</t>
  </si>
  <si>
    <t>水稲(もみがら)</t>
  </si>
  <si>
    <t>水稲(地下部残渣)</t>
  </si>
  <si>
    <t>さやえんどう</t>
  </si>
  <si>
    <t>みずな</t>
  </si>
  <si>
    <t>牧草(飼料用)</t>
  </si>
  <si>
    <t>牧草(肥料用)</t>
  </si>
  <si>
    <t>青刈りとうもろこし(飼料用)</t>
  </si>
  <si>
    <t>青刈りとうもろこし(肥料用)</t>
  </si>
  <si>
    <t>ソルガム(飼料用)</t>
  </si>
  <si>
    <t>ソルガム(肥料用)</t>
  </si>
  <si>
    <t>青刈りえん麦(飼料用)</t>
  </si>
  <si>
    <t>青刈りえん麦(肥料用)</t>
  </si>
  <si>
    <t>青刈りらい麦(飼料用)</t>
  </si>
  <si>
    <t>青刈りらい麦(肥料用)</t>
  </si>
  <si>
    <t>青刈りの麦(飼料用)(青刈りえん麦及び青刈りらい麦を除く)</t>
  </si>
  <si>
    <t>青刈りの麦(肥料用)(青刈りえん麦及び青刈りらい麦を除く)</t>
  </si>
  <si>
    <t>森林における肥料の使用</t>
    <phoneticPr fontId="4"/>
  </si>
  <si>
    <t>森林において使用された肥料に含まれる窒素量×単位窒素量当たりの排出量</t>
  </si>
  <si>
    <t>工場廃水処理施設流入水中の窒素量×単位窒素量当たりの処理に伴う排出量</t>
  </si>
  <si>
    <t>下水、し尿等の処理</t>
    <phoneticPr fontId="4"/>
  </si>
  <si>
    <t>終末処理場(標準活性汚泥法)</t>
  </si>
  <si>
    <t>終末処理場(嫌気好気活性汚泥法)</t>
  </si>
  <si>
    <t>終末処理場(嫌気無酸素好気法及び循環式硝化脱窒法)</t>
  </si>
  <si>
    <t>終末処理場(循環式硝化脱窒型膜分離活性汚泥法)</t>
  </si>
  <si>
    <t>(し尿処理方法ごとに)し尿及び浄化槽汚泥中の窒素量×単位窒素量当たりの処理に伴う排出量</t>
  </si>
  <si>
    <t>単独処理浄化槽</t>
  </si>
  <si>
    <t>廃棄物の焼却又は堆肥化処理</t>
  </si>
  <si>
    <t>下水汚泥(高分子凝集剤を添加して脱水したもの)の流動床炉での焼却(通常燃焼)</t>
  </si>
  <si>
    <t>下水汚泥(高分子凝集剤を添加して脱水したもの)の流動床炉での焼却(高温燃焼)</t>
  </si>
  <si>
    <t>下水汚泥の炭化固形燃料化炉での焼却</t>
  </si>
  <si>
    <t>その他下水汚泥の焼却</t>
  </si>
  <si>
    <t>汚泥(下水汚泥を除く)の焼却</t>
  </si>
  <si>
    <t>廃プラスチック類(廃ゴムタイヤを除く)の焼却</t>
  </si>
  <si>
    <t>天然繊維くずの焼却</t>
  </si>
  <si>
    <t>感染性廃棄物(廃プラスチック類を除く)の焼却</t>
  </si>
  <si>
    <t>一般廃棄物(木くず(剪定枝)に限る)</t>
  </si>
  <si>
    <t>(廃棄物の種類ごとに)堆肥化処理量×単位堆肥化処理量当たりの排出量</t>
    <phoneticPr fontId="4"/>
  </si>
  <si>
    <t>一般廃棄物(木くず(剪定枝)を除く)、産業廃棄物</t>
  </si>
  <si>
    <t>マグネシウム合金の鋳造によるHFC使用量</t>
  </si>
  <si>
    <t>クロロジフルオロメタン(HCFC-22)の製造</t>
  </si>
  <si>
    <t>tHFC-23/tHCFC-22</t>
  </si>
  <si>
    <t>HCFC-22製造量×単位製造量当たりのHFC-23生成量－回収・適正処理量</t>
  </si>
  <si>
    <t>ハイドロフルオロカーボン(HFC)の製造</t>
  </si>
  <si>
    <t>半導体素子等の加工工程でのドライエッチング等におけるHFC又はPFCの使用</t>
  </si>
  <si>
    <t>半導体</t>
  </si>
  <si>
    <t>HFC使用量×単位使用量当たりの排出量－回収・適正処理量</t>
  </si>
  <si>
    <t>液晶</t>
  </si>
  <si>
    <t>液晶(PFC-c318使用時、HFC-23の副生)</t>
  </si>
  <si>
    <t>tHFC-23/tPFC-c318</t>
  </si>
  <si>
    <t>PFC使用量×単位使用量当たりの排出量－回収・適正処理量</t>
  </si>
  <si>
    <t>家庭用エアコンディショナー等HFC封入製品の製造におけるHFCの封入</t>
  </si>
  <si>
    <t>(製品種ごとに)製造時の使用量×単位使用量当たりの排出量</t>
  </si>
  <si>
    <t>業務用冷凍空気調和機器(自動販売機を除く)</t>
  </si>
  <si>
    <t>業務用冷凍空気調和機器の使用開始におけるHFCの封入</t>
  </si>
  <si>
    <t>機器使用開始時の使用量×単位使用量当たりの排出量</t>
  </si>
  <si>
    <t>業務用冷凍空気調和機器等の整備におけるHFCの回収及び封入</t>
  </si>
  <si>
    <t>回収時残存量－回収・適正処理量＋再封入時使用量×単位使用量当たりの排出量</t>
  </si>
  <si>
    <t>回収時残存量－回収・適正処理量＋再封入台数×単位台数当たりの排出量</t>
  </si>
  <si>
    <t>家庭用電気冷蔵庫等HFC封入製品の廃棄におけるHFCの回収</t>
  </si>
  <si>
    <t>業務用冷凍空気調和機器（自動販売機を除く）</t>
    <phoneticPr fontId="4"/>
  </si>
  <si>
    <t>自動販売機</t>
    <phoneticPr fontId="4"/>
  </si>
  <si>
    <t>プラスチック製造における発泡剤としてのHFCの使用</t>
  </si>
  <si>
    <t>ポリエチレンフォーム製造時の使用量</t>
    <phoneticPr fontId="4"/>
  </si>
  <si>
    <t>ウレタンフォーム製造時の使用量×単位使用量当たりの排出量</t>
    <phoneticPr fontId="4"/>
  </si>
  <si>
    <t>噴霧器の製造におけるHFCの封入</t>
  </si>
  <si>
    <t>製造時の使用量×単位使用量当たりの排出量</t>
    <phoneticPr fontId="4"/>
  </si>
  <si>
    <t>製品の使用に伴う排出量</t>
    <phoneticPr fontId="4"/>
  </si>
  <si>
    <t>使用量－回収・適正処理量</t>
    <phoneticPr fontId="4"/>
  </si>
  <si>
    <t>パーフルオロカーボン（PFC）の製造</t>
    <phoneticPr fontId="4"/>
  </si>
  <si>
    <t>tPFC/tPFC</t>
  </si>
  <si>
    <t>製造量×単位製造量当たりの排出量</t>
    <phoneticPr fontId="4"/>
  </si>
  <si>
    <t>半導体素子等の加工工程でのドライエッチング等におけるPFC、HFC又はNF3の使用</t>
  </si>
  <si>
    <t>半導体(PFC-14(CF4))</t>
  </si>
  <si>
    <t>半導体(PFC-116(C2F6))</t>
  </si>
  <si>
    <t>半導体(PFC-218(C3F8))</t>
  </si>
  <si>
    <t>半導体(PFC-c318(c-C4F8))</t>
  </si>
  <si>
    <t>液晶(PFC-14(CF4))</t>
  </si>
  <si>
    <t>液晶(PFC-116(C2F6))</t>
  </si>
  <si>
    <t>液晶(PFC-c318(c-C4F8))</t>
  </si>
  <si>
    <t>半導体(PFC-116使用時、PFC-14の副生)</t>
  </si>
  <si>
    <t>tPFC-14/tPFC-116</t>
  </si>
  <si>
    <t>半導体(PFC-218使用時、PFC-14の副生)</t>
  </si>
  <si>
    <t>tPFC-14/tPFC-218</t>
  </si>
  <si>
    <t>半導体(PFC-c318使用時、PFC-14の副生)</t>
  </si>
  <si>
    <t>tPFC-14/tPFC-c318</t>
  </si>
  <si>
    <t>液晶(PFC-c318使用時、PFC-14の副生)</t>
  </si>
  <si>
    <t>半導体(PFC-c318使用時、PFC-116の副生)</t>
  </si>
  <si>
    <t>tPFC-116/tPFC-c318</t>
  </si>
  <si>
    <t>半導体(HFC-23使用時,PFC-14の副生)</t>
  </si>
  <si>
    <t>tPFC-14/tHFC-23</t>
  </si>
  <si>
    <t>液晶(HFC-23使用時,PFC-14の副生)</t>
  </si>
  <si>
    <t>液晶(HFC-23使用時,PFC-116の副生)</t>
  </si>
  <si>
    <t>tPFC-116/tHFC-23</t>
  </si>
  <si>
    <t>tPFC-14/tNF3</t>
  </si>
  <si>
    <t>NF3使用量×単位使用量当たりの排出量－回収・適正処理量</t>
  </si>
  <si>
    <t>光電池の製造におけるPFCの使用</t>
  </si>
  <si>
    <t>PFC-14(CF4)</t>
  </si>
  <si>
    <t>PFC-116(C2F6)</t>
  </si>
  <si>
    <t>PFC-218(C3F8)</t>
  </si>
  <si>
    <t>PFC-c318(c-C4F8)</t>
  </si>
  <si>
    <t>溶剤等の用途へのPFCの使用</t>
  </si>
  <si>
    <t>使用量－回収・適正処理量</t>
  </si>
  <si>
    <t>鉄道用シリコン整流器の廃棄</t>
  </si>
  <si>
    <t>機器廃棄時残存量－回収・適正処理量</t>
  </si>
  <si>
    <t>マグネシウム合金の鋳造によるSF6使用量</t>
  </si>
  <si>
    <t>半導体素子等の加工工程でのドライエッチング等におけるSF6の使用</t>
  </si>
  <si>
    <t>半導体</t>
    <phoneticPr fontId="4"/>
  </si>
  <si>
    <t>使用量×単位使用量当たりの排出量－回収・適正処理量</t>
  </si>
  <si>
    <t>変圧器等電気機械器具の製造及び使用の開始におけるSF6の封入</t>
  </si>
  <si>
    <t>機器製造・使用開始時の使用量×単位使用量当たりの排出量</t>
  </si>
  <si>
    <t>機器使用開始時に封入されていた量×単位封入量当たりの年間排出量×使用期間の１年間に対する比率</t>
  </si>
  <si>
    <t>変圧器等電気機械器具の点検におけるSF6の回収</t>
  </si>
  <si>
    <t>機器点検時の残存量－回収・適正処理量</t>
    <phoneticPr fontId="4"/>
  </si>
  <si>
    <t>変圧器等電気機械器具の廃棄におけるSF6の回収</t>
  </si>
  <si>
    <t>機器廃棄時残存量－回収・適正処理量</t>
    <phoneticPr fontId="4"/>
  </si>
  <si>
    <t>粒子加速器の使用</t>
    <phoneticPr fontId="4"/>
  </si>
  <si>
    <t>大学・研究施設に設置された粒子加速器</t>
    <phoneticPr fontId="4"/>
  </si>
  <si>
    <t>（粒子加速器の種類ごとに）粒子加速器の使用開始時に封入されていたSF6の量×単位封入量当たりの年間排出量×使用期間の１年間に対する比率</t>
  </si>
  <si>
    <t>産業用粒子加速器</t>
  </si>
  <si>
    <t>医療用粒子加速器</t>
  </si>
  <si>
    <t>小規模(1MeV未満)の電子加速器</t>
  </si>
  <si>
    <t>半導体素子等の加工工程でのドライエッチング等におけるNF3の使用</t>
  </si>
  <si>
    <t>石炭の生産</t>
  </si>
  <si>
    <t>原油の輸送</t>
  </si>
  <si>
    <t>その他用途・プロセスでの炭酸塩の使用</t>
  </si>
  <si>
    <t>鉄鋼の製造における鉱物の使用</t>
  </si>
  <si>
    <t>鉄鋼の製造において生じるガスの燃焼（フレアリング）</t>
  </si>
  <si>
    <t>潤滑油等の使用</t>
  </si>
  <si>
    <t>稲作</t>
  </si>
  <si>
    <t>一酸化二窒素(N2O)</t>
  </si>
  <si>
    <t>アジピン酸等の製造</t>
  </si>
  <si>
    <t>耕地における農作物の残さの肥料としての使用</t>
  </si>
  <si>
    <t>粒子加速器の使用</t>
  </si>
  <si>
    <t>Start</t>
    <phoneticPr fontId="4"/>
  </si>
  <si>
    <t>End</t>
    <phoneticPr fontId="4"/>
  </si>
  <si>
    <t>パーフルオロカーボン(PFC)</t>
  </si>
  <si>
    <t>Key1</t>
    <phoneticPr fontId="4"/>
  </si>
  <si>
    <t>エネルギー起源二酸化炭素(CO2)燃料の使用</t>
  </si>
  <si>
    <t>エネルギー起源二酸化炭素(CO2)他人から供給された電気の使用</t>
  </si>
  <si>
    <t>エネルギー起源二酸化炭素(CO2)他人から供給された熱の使用</t>
  </si>
  <si>
    <t>非エネルギー起源二酸化炭素(CO2)原油又は天然ガスの試掘</t>
  </si>
  <si>
    <t>非エネルギー起源二酸化炭素(CO2)原油又は天然ガスの生産</t>
  </si>
  <si>
    <t>非エネルギー起源二酸化炭素(CO2)生石灰の製造</t>
  </si>
  <si>
    <t>非エネルギー起源二酸化炭素(CO2)ソーダ石灰ガラス又は鉄鋼の製造</t>
  </si>
  <si>
    <t>非エネルギー起源二酸化炭素(CO2)アンモニアの製造</t>
  </si>
  <si>
    <t>非エネルギー起源二酸化炭素(CO2)シリコンカーバイドの製造</t>
  </si>
  <si>
    <t>非エネルギー起源二酸化炭素(CO2)カルシウムカーバイドの製造</t>
  </si>
  <si>
    <t>非エネルギー起源二酸化炭素(CO2)二酸化チタンの製造</t>
  </si>
  <si>
    <t>非エネルギー起源二酸化炭素(CO2)ソーダ灰の製造</t>
  </si>
  <si>
    <t>非エネルギー起源二酸化炭素(CO2)エチレンの製造</t>
  </si>
  <si>
    <t>非エネルギー起源二酸化炭素(CO2)ドライアイスの製造</t>
  </si>
  <si>
    <t>非エネルギー起源二酸化炭素(CO2)ドライアイスの使用</t>
  </si>
  <si>
    <t>非エネルギー起源二酸化炭素(CO2)炭酸ガスのボンベへの封入</t>
  </si>
  <si>
    <t>メタン(CH4)燃料の使用</t>
  </si>
  <si>
    <t>メタン(CH4)原油又は天然ガスの試掘</t>
  </si>
  <si>
    <t>メタン(CH4)原油の精製</t>
  </si>
  <si>
    <t>メタン(CH4)都市ガスの製造</t>
  </si>
  <si>
    <t>メタン(CH4)エチレン等の製造</t>
  </si>
  <si>
    <t>メタン(CH4)家畜の飼養(消化管内発酵)</t>
  </si>
  <si>
    <t>メタン(CH4)下水、し尿等の処理</t>
  </si>
  <si>
    <t>一酸化二窒素(N2O)燃料の使用</t>
  </si>
  <si>
    <t>一酸化二窒素(N2O)廃棄物の焼却又は堆肥化処理</t>
  </si>
  <si>
    <t>ハイドロフルオロカーボンマグネシウム合金の鋳造</t>
  </si>
  <si>
    <t>ハイドロフルオロカーボンクロロジフルオロメタン(HCFC-22)の製造</t>
  </si>
  <si>
    <t>ハイドロフルオロカーボンハイドロフルオロカーボン(HFC)の製造</t>
  </si>
  <si>
    <t>ハイドロフルオロカーボン半導体素子等の加工工程でのドライエッチング等におけるHFC又はPFCの使用</t>
  </si>
  <si>
    <t>ハイドロフルオロカーボン家庭用エアコンディショナー等HFC封入製品の製造におけるHFCの封入</t>
  </si>
  <si>
    <t>ハイドロフルオロカーボン業務用冷凍空気調和機器の使用開始におけるHFCの封入</t>
  </si>
  <si>
    <t>ハイドロフルオロカーボン業務用冷凍空気調和機器等の整備におけるHFCの回収及び封入</t>
  </si>
  <si>
    <t>ハイドロフルオロカーボン家庭用電気冷蔵庫等HFC封入製品の廃棄におけるHFCの回収</t>
  </si>
  <si>
    <t>ハイドロフルオロカーボンプラスチック製造における発泡剤としてのHFCの使用</t>
  </si>
  <si>
    <t>ハイドロフルオロカーボン噴霧器の製造におけるHFCの封入</t>
  </si>
  <si>
    <t>ハイドロフルオロカーボン噴霧器の使用</t>
  </si>
  <si>
    <t>ハイドロフルオロカーボン溶剤等の用途へのHFCの使用</t>
  </si>
  <si>
    <t>パーフルオロカーボン半導体素子等の加工工程でのドライエッチング等におけるPFC、HFC又はNF3の使用</t>
  </si>
  <si>
    <t>パーフルオロカーボン光電池の製造におけるPFCの使用</t>
  </si>
  <si>
    <t>パーフルオロカーボン溶剤等の用途へのPFCの使用</t>
  </si>
  <si>
    <t>パーフルオロカーボン鉄道用シリコン整流器の廃棄</t>
  </si>
  <si>
    <t>六ふっ化硫黄(SF6)マグネシウム合金の鋳造</t>
  </si>
  <si>
    <t>六ふっ化硫黄(SF6)六ふっ化硫黄(SF6)の製造</t>
  </si>
  <si>
    <t>六ふっ化硫黄(SF6)半導体素子等の加工工程でのドライエッチング等におけるSF6の使用</t>
  </si>
  <si>
    <t>六ふっ化硫黄(SF6)変圧器等電気機械器具の製造及び使用の開始におけるSF6の封入</t>
  </si>
  <si>
    <t>六ふっ化硫黄(SF6)変圧器等電気機械器具の使用</t>
  </si>
  <si>
    <t>六ふっ化硫黄(SF6)変圧器等電気機械器具の点検におけるSF6の回収</t>
  </si>
  <si>
    <t>六ふっ化硫黄(SF6)変圧器等電気機械器具の廃棄におけるSF6の回収</t>
  </si>
  <si>
    <t>非エネルギー起源二酸化炭素(CO2)石炭の生産</t>
    <phoneticPr fontId="4"/>
  </si>
  <si>
    <t>非エネルギー起源二酸化炭素(CO2)原油又は天然ガスの性状に関する試験の実施</t>
    <phoneticPr fontId="4"/>
  </si>
  <si>
    <t>非エネルギー起源二酸化炭素(CO2)原油の輸送</t>
    <phoneticPr fontId="4"/>
  </si>
  <si>
    <t>非エネルギー起源二酸化炭素(CO2)地熱発電施設における蒸気の生産</t>
    <phoneticPr fontId="4"/>
  </si>
  <si>
    <t>非エネルギー起源二酸化炭素(CO2)セメントの製造</t>
    <phoneticPr fontId="4"/>
  </si>
  <si>
    <t>非エネルギー起源二酸化炭素(CO2)その他用途・プロセスでの炭酸塩の使用</t>
    <phoneticPr fontId="4"/>
  </si>
  <si>
    <t>非エネルギー起源二酸化炭素(CO2)カルシウムカーバイドを原料としたアセチレンの使用</t>
    <phoneticPr fontId="4"/>
  </si>
  <si>
    <t>非エネルギー起源二酸化炭素(CO2)電気炉における炭素電極の使用</t>
    <phoneticPr fontId="4"/>
  </si>
  <si>
    <t>非エネルギー起源二酸化炭素(CO2)鉄鋼の製造における鉱物の使用</t>
    <phoneticPr fontId="4"/>
  </si>
  <si>
    <t>非エネルギー起源二酸化炭素(CO2)鉄鋼の製造において生じるガスの燃焼（フレアリング）</t>
    <phoneticPr fontId="4"/>
  </si>
  <si>
    <t>非エネルギー起源二酸化炭素(CO2)潤滑油等の使用</t>
    <phoneticPr fontId="4"/>
  </si>
  <si>
    <t>非エネルギー起源二酸化炭素(CO2)非メタン揮発性有機化合物（NMVOC）を含む溶剤の焼却</t>
    <phoneticPr fontId="4"/>
  </si>
  <si>
    <t>非エネルギー起源二酸化炭素(CO2)炭酸ガスの使用</t>
    <phoneticPr fontId="4"/>
  </si>
  <si>
    <t>非エネルギー起源二酸化炭素(CO2)耕地における肥料の使用</t>
    <phoneticPr fontId="4"/>
  </si>
  <si>
    <t>非エネルギー起源二酸化炭素(CO2)廃棄物の焼却</t>
    <phoneticPr fontId="4"/>
  </si>
  <si>
    <t>メタン(CH4)燃料の使用</t>
    <phoneticPr fontId="4"/>
  </si>
  <si>
    <t>メタン(CH4)コークスの製造</t>
    <phoneticPr fontId="4"/>
  </si>
  <si>
    <t>メタン(CH4)電気炉における電気の使用</t>
    <phoneticPr fontId="4"/>
  </si>
  <si>
    <t>メタン(CH4)石炭の生産</t>
    <phoneticPr fontId="4"/>
  </si>
  <si>
    <t>メタン(CH4)木炭の製造</t>
    <phoneticPr fontId="4"/>
  </si>
  <si>
    <t>メタン(CH4)原油又は天然ガスの性状に関する試験の実施</t>
    <phoneticPr fontId="4"/>
  </si>
  <si>
    <t>メタン(CH4)原油又は天然ガスの生産</t>
    <phoneticPr fontId="4"/>
  </si>
  <si>
    <t>メタン(CH4)原油の輸送</t>
    <phoneticPr fontId="4"/>
  </si>
  <si>
    <t>メタン(CH4)天然ガスの輸送</t>
    <phoneticPr fontId="4"/>
  </si>
  <si>
    <t>メタン(CH4)都市ガスの供給</t>
    <phoneticPr fontId="4"/>
  </si>
  <si>
    <t>メタン(CH4)地熱発電施設における蒸気の生産</t>
    <phoneticPr fontId="4"/>
  </si>
  <si>
    <t>メタン(CH4)家畜の排せつ物の管理</t>
    <phoneticPr fontId="4"/>
  </si>
  <si>
    <t>メタン(CH4)稲作</t>
    <phoneticPr fontId="4"/>
  </si>
  <si>
    <t>メタン(CH4)農業廃棄物の焼却</t>
    <phoneticPr fontId="4"/>
  </si>
  <si>
    <t>メタン(CH4)廃棄物の埋立処分</t>
    <phoneticPr fontId="4"/>
  </si>
  <si>
    <t>メタン(CH4)工場廃水の処理</t>
    <phoneticPr fontId="4"/>
  </si>
  <si>
    <t>メタン(CH4)廃棄物の焼却又は堆肥化処理</t>
    <phoneticPr fontId="4"/>
  </si>
  <si>
    <t>一酸化二窒素(N2O)燃料の使用</t>
    <phoneticPr fontId="4"/>
  </si>
  <si>
    <t>一酸化二窒素(N2O)木炭の製造</t>
    <phoneticPr fontId="4"/>
  </si>
  <si>
    <t>一酸化二窒素(N2O)原油又は天然ガスの性状に関する試験の実施</t>
    <phoneticPr fontId="4"/>
  </si>
  <si>
    <t>一酸化二窒素(N2O)原油又は天然ガスの生産</t>
    <phoneticPr fontId="4"/>
  </si>
  <si>
    <t>一酸化二窒素(N2O)アジピン酸等の製造</t>
    <phoneticPr fontId="4"/>
  </si>
  <si>
    <t>一酸化二窒素(N2O)麻酔剤の使用</t>
    <phoneticPr fontId="4"/>
  </si>
  <si>
    <t>一酸化二窒素(N2O)半導体素子等の加工工程でのドライエッチング等におけるN2Oの使用</t>
    <phoneticPr fontId="4"/>
  </si>
  <si>
    <t>一酸化二窒素(N2O)家畜の排せつ物の管理</t>
    <phoneticPr fontId="4"/>
  </si>
  <si>
    <t>一酸化二窒素(N2O)耕地における肥料の使用</t>
    <phoneticPr fontId="4"/>
  </si>
  <si>
    <t>一酸化二窒素(N2O)耕地における農作物の残さの肥料としての使用</t>
    <phoneticPr fontId="4"/>
  </si>
  <si>
    <t>一酸化二窒素(N2O)森林における肥料の使用</t>
    <phoneticPr fontId="4"/>
  </si>
  <si>
    <t>一酸化二窒素(N2O)農業廃棄物の焼却</t>
    <phoneticPr fontId="4"/>
  </si>
  <si>
    <t>一酸化二窒素(N2O)工場廃水の処理</t>
    <phoneticPr fontId="4"/>
  </si>
  <si>
    <t>一酸化二窒素(N2O)下水、し尿等の処理</t>
    <phoneticPr fontId="4"/>
  </si>
  <si>
    <t>パーフルオロカーボンパーフルオロカーボン（PFC）の製造</t>
    <phoneticPr fontId="4"/>
  </si>
  <si>
    <t>六ふっ化硫黄(SF6)粒子加速器の使用</t>
    <phoneticPr fontId="4"/>
  </si>
  <si>
    <t>三ふっ化窒素(NF3)三ふっ化窒素(NF3)の製造</t>
  </si>
  <si>
    <t>三ふっ化窒素(NF3)半導体素子等の加工工程でのドライエッチング等におけるNF3の使用</t>
  </si>
  <si>
    <t>その他</t>
    <phoneticPr fontId="4"/>
  </si>
  <si>
    <t>エネルギー起源二酸化炭素(CO2)その他</t>
  </si>
  <si>
    <t>非エネルギー起源二酸化炭素(CO2)その他</t>
  </si>
  <si>
    <t>メタン(CH4)その他</t>
  </si>
  <si>
    <t>一酸化二窒素(N2O)その他</t>
  </si>
  <si>
    <t>ハイドロフルオロカーボンその他</t>
  </si>
  <si>
    <t>パーフルオロカーボンその他</t>
  </si>
  <si>
    <t>三ふっ化窒素(NF3)その他</t>
  </si>
  <si>
    <t>パーフルオロカーボン(PFC)</t>
    <phoneticPr fontId="4"/>
  </si>
  <si>
    <r>
      <rPr>
        <sz val="8"/>
        <color rgb="FF000000"/>
        <rFont val="MS Mincho"/>
        <family val="1"/>
        <charset val="128"/>
      </rPr>
      <t>二酸化炭素</t>
    </r>
  </si>
  <si>
    <r>
      <rPr>
        <sz val="8"/>
        <color rgb="FF000000"/>
        <rFont val="Arial"/>
        <family val="2"/>
      </rPr>
      <t>CO</t>
    </r>
    <r>
      <rPr>
        <sz val="6"/>
        <color rgb="FF000000"/>
        <rFont val="Arial"/>
        <family val="2"/>
      </rPr>
      <t>2</t>
    </r>
  </si>
  <si>
    <r>
      <rPr>
        <sz val="8"/>
        <color rgb="FF000000"/>
        <rFont val="MS Mincho"/>
        <family val="1"/>
        <charset val="128"/>
      </rPr>
      <t>メタン</t>
    </r>
  </si>
  <si>
    <r>
      <rPr>
        <sz val="8"/>
        <color rgb="FF000000"/>
        <rFont val="Arial"/>
        <family val="2"/>
      </rPr>
      <t>CH</t>
    </r>
    <r>
      <rPr>
        <sz val="6"/>
        <color rgb="FF000000"/>
        <rFont val="Arial"/>
        <family val="2"/>
      </rPr>
      <t>4</t>
    </r>
  </si>
  <si>
    <r>
      <rPr>
        <sz val="8"/>
        <color rgb="FF000000"/>
        <rFont val="MS Mincho"/>
        <family val="1"/>
        <charset val="128"/>
      </rPr>
      <t>一酸化二窒素</t>
    </r>
  </si>
  <si>
    <r>
      <rPr>
        <sz val="8"/>
        <color rgb="FF000000"/>
        <rFont val="Arial"/>
        <family val="2"/>
      </rPr>
      <t>N</t>
    </r>
    <r>
      <rPr>
        <sz val="6"/>
        <color rgb="FF000000"/>
        <rFont val="Arial"/>
        <family val="2"/>
      </rPr>
      <t>2</t>
    </r>
    <r>
      <rPr>
        <sz val="8"/>
        <color rgb="FF000000"/>
        <rFont val="Arial"/>
        <family val="2"/>
      </rPr>
      <t>O</t>
    </r>
  </si>
  <si>
    <r>
      <rPr>
        <sz val="8"/>
        <color rgb="FF000000"/>
        <rFont val="MS Mincho"/>
        <family val="1"/>
        <charset val="128"/>
      </rPr>
      <t>ハイドロフルオロカーボン</t>
    </r>
  </si>
  <si>
    <r>
      <rPr>
        <sz val="8"/>
        <color rgb="FF000000"/>
        <rFont val="MS Mincho"/>
        <family val="1"/>
        <charset val="128"/>
      </rPr>
      <t>トリフルオロメタン</t>
    </r>
  </si>
  <si>
    <r>
      <rPr>
        <sz val="8"/>
        <color rgb="FF000000"/>
        <rFont val="Arial"/>
        <family val="2"/>
      </rPr>
      <t>HFC-23</t>
    </r>
  </si>
  <si>
    <r>
      <rPr>
        <sz val="8"/>
        <color rgb="FF000000"/>
        <rFont val="MS Mincho"/>
        <family val="1"/>
        <charset val="128"/>
      </rPr>
      <t>ジフルオロメタン</t>
    </r>
  </si>
  <si>
    <r>
      <rPr>
        <sz val="8"/>
        <color rgb="FF000000"/>
        <rFont val="Arial"/>
        <family val="2"/>
      </rPr>
      <t>HFC-32</t>
    </r>
  </si>
  <si>
    <r>
      <rPr>
        <sz val="8"/>
        <color rgb="FF000000"/>
        <rFont val="MS Mincho"/>
        <family val="1"/>
        <charset val="128"/>
      </rPr>
      <t>フルオロメタン</t>
    </r>
  </si>
  <si>
    <r>
      <rPr>
        <sz val="8"/>
        <color rgb="FF000000"/>
        <rFont val="Arial"/>
        <family val="2"/>
      </rPr>
      <t>HFC-41</t>
    </r>
  </si>
  <si>
    <r>
      <rPr>
        <sz val="8"/>
        <color rgb="FF000000"/>
        <rFont val="Arial"/>
        <family val="2"/>
      </rPr>
      <t>1</t>
    </r>
    <r>
      <rPr>
        <sz val="8"/>
        <color rgb="FF000000"/>
        <rFont val="MS Mincho"/>
        <family val="1"/>
        <charset val="128"/>
      </rPr>
      <t>・</t>
    </r>
    <r>
      <rPr>
        <sz val="8"/>
        <color rgb="FF000000"/>
        <rFont val="Arial"/>
        <family val="2"/>
      </rPr>
      <t>1</t>
    </r>
    <r>
      <rPr>
        <sz val="8"/>
        <color rgb="FF000000"/>
        <rFont val="MS Mincho"/>
        <family val="1"/>
        <charset val="128"/>
      </rPr>
      <t>・</t>
    </r>
    <r>
      <rPr>
        <sz val="8"/>
        <color rgb="FF000000"/>
        <rFont val="Arial"/>
        <family val="2"/>
      </rPr>
      <t>1</t>
    </r>
    <r>
      <rPr>
        <sz val="8"/>
        <color rgb="FF000000"/>
        <rFont val="MS Mincho"/>
        <family val="1"/>
        <charset val="128"/>
      </rPr>
      <t>・</t>
    </r>
    <r>
      <rPr>
        <sz val="8"/>
        <color rgb="FF000000"/>
        <rFont val="Arial"/>
        <family val="2"/>
      </rPr>
      <t>2</t>
    </r>
    <r>
      <rPr>
        <sz val="8"/>
        <color rgb="FF000000"/>
        <rFont val="MS Mincho"/>
        <family val="1"/>
        <charset val="128"/>
      </rPr>
      <t>・</t>
    </r>
    <r>
      <rPr>
        <sz val="8"/>
        <color rgb="FF000000"/>
        <rFont val="Arial"/>
        <family val="2"/>
      </rPr>
      <t>2-</t>
    </r>
    <r>
      <rPr>
        <sz val="8"/>
        <color rgb="FF000000"/>
        <rFont val="MS Mincho"/>
        <family val="1"/>
        <charset val="128"/>
      </rPr>
      <t>ペンタフルオロエタン</t>
    </r>
  </si>
  <si>
    <r>
      <rPr>
        <sz val="8"/>
        <color rgb="FF000000"/>
        <rFont val="Arial"/>
        <family val="2"/>
      </rPr>
      <t>HFC-125</t>
    </r>
  </si>
  <si>
    <r>
      <rPr>
        <sz val="8"/>
        <color rgb="FF000000"/>
        <rFont val="Arial"/>
        <family val="2"/>
      </rPr>
      <t>1</t>
    </r>
    <r>
      <rPr>
        <sz val="8"/>
        <color rgb="FF000000"/>
        <rFont val="MS Mincho"/>
        <family val="1"/>
        <charset val="128"/>
      </rPr>
      <t>・</t>
    </r>
    <r>
      <rPr>
        <sz val="8"/>
        <color rgb="FF000000"/>
        <rFont val="Arial"/>
        <family val="2"/>
      </rPr>
      <t>1</t>
    </r>
    <r>
      <rPr>
        <sz val="8"/>
        <color rgb="FF000000"/>
        <rFont val="MS Mincho"/>
        <family val="1"/>
        <charset val="128"/>
      </rPr>
      <t>・</t>
    </r>
    <r>
      <rPr>
        <sz val="8"/>
        <color rgb="FF000000"/>
        <rFont val="Arial"/>
        <family val="2"/>
      </rPr>
      <t>2</t>
    </r>
    <r>
      <rPr>
        <sz val="8"/>
        <color rgb="FF000000"/>
        <rFont val="MS Mincho"/>
        <family val="1"/>
        <charset val="128"/>
      </rPr>
      <t>・</t>
    </r>
    <r>
      <rPr>
        <sz val="8"/>
        <color rgb="FF000000"/>
        <rFont val="Arial"/>
        <family val="2"/>
      </rPr>
      <t>2-</t>
    </r>
    <r>
      <rPr>
        <sz val="8"/>
        <color rgb="FF000000"/>
        <rFont val="MS Mincho"/>
        <family val="1"/>
        <charset val="128"/>
      </rPr>
      <t>テトラフルオロエタン</t>
    </r>
  </si>
  <si>
    <r>
      <rPr>
        <sz val="8"/>
        <color rgb="FF000000"/>
        <rFont val="Arial"/>
        <family val="2"/>
      </rPr>
      <t>HFC-134</t>
    </r>
  </si>
  <si>
    <r>
      <rPr>
        <sz val="8"/>
        <color rgb="FF000000"/>
        <rFont val="Arial"/>
        <family val="2"/>
      </rPr>
      <t>1</t>
    </r>
    <r>
      <rPr>
        <sz val="8"/>
        <color rgb="FF000000"/>
        <rFont val="MS Mincho"/>
        <family val="1"/>
        <charset val="128"/>
      </rPr>
      <t>・</t>
    </r>
    <r>
      <rPr>
        <sz val="8"/>
        <color rgb="FF000000"/>
        <rFont val="Arial"/>
        <family val="2"/>
      </rPr>
      <t>1</t>
    </r>
    <r>
      <rPr>
        <sz val="8"/>
        <color rgb="FF000000"/>
        <rFont val="MS Mincho"/>
        <family val="1"/>
        <charset val="128"/>
      </rPr>
      <t>・</t>
    </r>
    <r>
      <rPr>
        <sz val="8"/>
        <color rgb="FF000000"/>
        <rFont val="Arial"/>
        <family val="2"/>
      </rPr>
      <t>1</t>
    </r>
    <r>
      <rPr>
        <sz val="8"/>
        <color rgb="FF000000"/>
        <rFont val="MS Mincho"/>
        <family val="1"/>
        <charset val="128"/>
      </rPr>
      <t>・</t>
    </r>
    <r>
      <rPr>
        <sz val="8"/>
        <color rgb="FF000000"/>
        <rFont val="Arial"/>
        <family val="2"/>
      </rPr>
      <t>2-</t>
    </r>
    <r>
      <rPr>
        <sz val="8"/>
        <color rgb="FF000000"/>
        <rFont val="MS Mincho"/>
        <family val="1"/>
        <charset val="128"/>
      </rPr>
      <t>テトラフルオロエタン</t>
    </r>
  </si>
  <si>
    <r>
      <rPr>
        <sz val="8"/>
        <color rgb="FF000000"/>
        <rFont val="Arial"/>
        <family val="2"/>
      </rPr>
      <t>HFC-134a</t>
    </r>
  </si>
  <si>
    <r>
      <rPr>
        <sz val="8"/>
        <color rgb="FF000000"/>
        <rFont val="Arial"/>
        <family val="2"/>
      </rPr>
      <t>1</t>
    </r>
    <r>
      <rPr>
        <sz val="8"/>
        <color rgb="FF000000"/>
        <rFont val="MS Mincho"/>
        <family val="1"/>
        <charset val="128"/>
      </rPr>
      <t>・</t>
    </r>
    <r>
      <rPr>
        <sz val="8"/>
        <color rgb="FF000000"/>
        <rFont val="Arial"/>
        <family val="2"/>
      </rPr>
      <t>1</t>
    </r>
    <r>
      <rPr>
        <sz val="8"/>
        <color rgb="FF000000"/>
        <rFont val="MS Mincho"/>
        <family val="1"/>
        <charset val="128"/>
      </rPr>
      <t>・</t>
    </r>
    <r>
      <rPr>
        <sz val="8"/>
        <color rgb="FF000000"/>
        <rFont val="Arial"/>
        <family val="2"/>
      </rPr>
      <t>2-</t>
    </r>
    <r>
      <rPr>
        <sz val="8"/>
        <color rgb="FF000000"/>
        <rFont val="MS Mincho"/>
        <family val="1"/>
        <charset val="128"/>
      </rPr>
      <t>トリフルオロエタン</t>
    </r>
  </si>
  <si>
    <r>
      <rPr>
        <sz val="8"/>
        <color rgb="FF000000"/>
        <rFont val="Arial"/>
        <family val="2"/>
      </rPr>
      <t>HFC-143</t>
    </r>
  </si>
  <si>
    <r>
      <rPr>
        <sz val="8"/>
        <color rgb="FF000000"/>
        <rFont val="Arial"/>
        <family val="2"/>
      </rPr>
      <t>1</t>
    </r>
    <r>
      <rPr>
        <sz val="8"/>
        <color rgb="FF000000"/>
        <rFont val="MS Mincho"/>
        <family val="1"/>
        <charset val="128"/>
      </rPr>
      <t>・</t>
    </r>
    <r>
      <rPr>
        <sz val="8"/>
        <color rgb="FF000000"/>
        <rFont val="Arial"/>
        <family val="2"/>
      </rPr>
      <t>1</t>
    </r>
    <r>
      <rPr>
        <sz val="8"/>
        <color rgb="FF000000"/>
        <rFont val="MS Mincho"/>
        <family val="1"/>
        <charset val="128"/>
      </rPr>
      <t>・</t>
    </r>
    <r>
      <rPr>
        <sz val="8"/>
        <color rgb="FF000000"/>
        <rFont val="Arial"/>
        <family val="2"/>
      </rPr>
      <t>1-</t>
    </r>
    <r>
      <rPr>
        <sz val="8"/>
        <color rgb="FF000000"/>
        <rFont val="MS Mincho"/>
        <family val="1"/>
        <charset val="128"/>
      </rPr>
      <t>トリフルオロエタン</t>
    </r>
  </si>
  <si>
    <r>
      <rPr>
        <sz val="8"/>
        <color rgb="FF000000"/>
        <rFont val="Arial"/>
        <family val="2"/>
      </rPr>
      <t>HFC-143a</t>
    </r>
  </si>
  <si>
    <r>
      <rPr>
        <sz val="8"/>
        <color rgb="FF000000"/>
        <rFont val="Arial"/>
        <family val="2"/>
      </rPr>
      <t>1</t>
    </r>
    <r>
      <rPr>
        <sz val="8"/>
        <color rgb="FF000000"/>
        <rFont val="MS Mincho"/>
        <family val="1"/>
        <charset val="128"/>
      </rPr>
      <t>・</t>
    </r>
    <r>
      <rPr>
        <sz val="8"/>
        <color rgb="FF000000"/>
        <rFont val="Arial"/>
        <family val="2"/>
      </rPr>
      <t>2-</t>
    </r>
    <r>
      <rPr>
        <sz val="8"/>
        <color rgb="FF000000"/>
        <rFont val="MS Mincho"/>
        <family val="1"/>
        <charset val="128"/>
      </rPr>
      <t>ジフルオロエタン</t>
    </r>
  </si>
  <si>
    <r>
      <rPr>
        <sz val="8"/>
        <color rgb="FF000000"/>
        <rFont val="Arial"/>
        <family val="2"/>
      </rPr>
      <t>HFC-152</t>
    </r>
  </si>
  <si>
    <r>
      <rPr>
        <sz val="8"/>
        <color rgb="FF000000"/>
        <rFont val="Arial"/>
        <family val="2"/>
      </rPr>
      <t>1</t>
    </r>
    <r>
      <rPr>
        <sz val="8"/>
        <color rgb="FF000000"/>
        <rFont val="MS Mincho"/>
        <family val="1"/>
        <charset val="128"/>
      </rPr>
      <t>・</t>
    </r>
    <r>
      <rPr>
        <sz val="8"/>
        <color rgb="FF000000"/>
        <rFont val="Arial"/>
        <family val="2"/>
      </rPr>
      <t>1-</t>
    </r>
    <r>
      <rPr>
        <sz val="8"/>
        <color rgb="FF000000"/>
        <rFont val="MS Mincho"/>
        <family val="1"/>
        <charset val="128"/>
      </rPr>
      <t>ジフルオロエタン</t>
    </r>
  </si>
  <si>
    <r>
      <rPr>
        <sz val="8"/>
        <color rgb="FF000000"/>
        <rFont val="Arial"/>
        <family val="2"/>
      </rPr>
      <t>HFC-152a</t>
    </r>
  </si>
  <si>
    <r>
      <rPr>
        <sz val="8"/>
        <color rgb="FF000000"/>
        <rFont val="MS Mincho"/>
        <family val="1"/>
        <charset val="128"/>
      </rPr>
      <t>フルオロエタン</t>
    </r>
  </si>
  <si>
    <r>
      <rPr>
        <sz val="8"/>
        <color rgb="FF000000"/>
        <rFont val="Arial"/>
        <family val="2"/>
      </rPr>
      <t>HFC-161</t>
    </r>
  </si>
  <si>
    <r>
      <rPr>
        <sz val="8"/>
        <color rgb="FF000000"/>
        <rFont val="Arial"/>
        <family val="2"/>
      </rPr>
      <t>1</t>
    </r>
    <r>
      <rPr>
        <sz val="8"/>
        <color rgb="FF000000"/>
        <rFont val="MS Mincho"/>
        <family val="1"/>
        <charset val="128"/>
      </rPr>
      <t>・</t>
    </r>
    <r>
      <rPr>
        <sz val="8"/>
        <color rgb="FF000000"/>
        <rFont val="Arial"/>
        <family val="2"/>
      </rPr>
      <t>1</t>
    </r>
    <r>
      <rPr>
        <sz val="8"/>
        <color rgb="FF000000"/>
        <rFont val="MS Mincho"/>
        <family val="1"/>
        <charset val="128"/>
      </rPr>
      <t>・</t>
    </r>
    <r>
      <rPr>
        <sz val="8"/>
        <color rgb="FF000000"/>
        <rFont val="Arial"/>
        <family val="2"/>
      </rPr>
      <t>1</t>
    </r>
    <r>
      <rPr>
        <sz val="8"/>
        <color rgb="FF000000"/>
        <rFont val="MS Mincho"/>
        <family val="1"/>
        <charset val="128"/>
      </rPr>
      <t>・</t>
    </r>
    <r>
      <rPr>
        <sz val="8"/>
        <color rgb="FF000000"/>
        <rFont val="Arial"/>
        <family val="2"/>
      </rPr>
      <t>2</t>
    </r>
    <r>
      <rPr>
        <sz val="8"/>
        <color rgb="FF000000"/>
        <rFont val="MS Mincho"/>
        <family val="1"/>
        <charset val="128"/>
      </rPr>
      <t>・</t>
    </r>
    <r>
      <rPr>
        <sz val="8"/>
        <color rgb="FF000000"/>
        <rFont val="Arial"/>
        <family val="2"/>
      </rPr>
      <t>3</t>
    </r>
    <r>
      <rPr>
        <sz val="8"/>
        <color rgb="FF000000"/>
        <rFont val="MS Mincho"/>
        <family val="1"/>
        <charset val="128"/>
      </rPr>
      <t>・</t>
    </r>
    <r>
      <rPr>
        <sz val="8"/>
        <color rgb="FF000000"/>
        <rFont val="Arial"/>
        <family val="2"/>
      </rPr>
      <t>3</t>
    </r>
    <r>
      <rPr>
        <sz val="8"/>
        <color rgb="FF000000"/>
        <rFont val="MS Mincho"/>
        <family val="1"/>
        <charset val="128"/>
      </rPr>
      <t>・</t>
    </r>
    <r>
      <rPr>
        <sz val="8"/>
        <color rgb="FF000000"/>
        <rFont val="Arial"/>
        <family val="2"/>
      </rPr>
      <t>3-</t>
    </r>
    <r>
      <rPr>
        <sz val="8"/>
        <color rgb="FF000000"/>
        <rFont val="MS Mincho"/>
        <family val="1"/>
        <charset val="128"/>
      </rPr>
      <t>ヘプタフルオロプロパン</t>
    </r>
  </si>
  <si>
    <r>
      <rPr>
        <sz val="8"/>
        <color rgb="FF000000"/>
        <rFont val="Arial"/>
        <family val="2"/>
      </rPr>
      <t>HFC-227ea</t>
    </r>
  </si>
  <si>
    <r>
      <rPr>
        <sz val="8"/>
        <color rgb="FF000000"/>
        <rFont val="Arial"/>
        <family val="2"/>
      </rPr>
      <t>1</t>
    </r>
    <r>
      <rPr>
        <sz val="8"/>
        <color rgb="FF000000"/>
        <rFont val="MS Mincho"/>
        <family val="1"/>
        <charset val="128"/>
      </rPr>
      <t>・</t>
    </r>
    <r>
      <rPr>
        <sz val="8"/>
        <color rgb="FF000000"/>
        <rFont val="Arial"/>
        <family val="2"/>
      </rPr>
      <t>1</t>
    </r>
    <r>
      <rPr>
        <sz val="8"/>
        <color rgb="FF000000"/>
        <rFont val="MS Mincho"/>
        <family val="1"/>
        <charset val="128"/>
      </rPr>
      <t>・</t>
    </r>
    <r>
      <rPr>
        <sz val="8"/>
        <color rgb="FF000000"/>
        <rFont val="Arial"/>
        <family val="2"/>
      </rPr>
      <t>1</t>
    </r>
    <r>
      <rPr>
        <sz val="8"/>
        <color rgb="FF000000"/>
        <rFont val="MS Mincho"/>
        <family val="1"/>
        <charset val="128"/>
      </rPr>
      <t>・</t>
    </r>
    <r>
      <rPr>
        <sz val="8"/>
        <color rgb="FF000000"/>
        <rFont val="Arial"/>
        <family val="2"/>
      </rPr>
      <t>3</t>
    </r>
    <r>
      <rPr>
        <sz val="8"/>
        <color rgb="FF000000"/>
        <rFont val="MS Mincho"/>
        <family val="1"/>
        <charset val="128"/>
      </rPr>
      <t>・</t>
    </r>
    <r>
      <rPr>
        <sz val="8"/>
        <color rgb="FF000000"/>
        <rFont val="Arial"/>
        <family val="2"/>
      </rPr>
      <t>3</t>
    </r>
    <r>
      <rPr>
        <sz val="8"/>
        <color rgb="FF000000"/>
        <rFont val="MS Mincho"/>
        <family val="1"/>
        <charset val="128"/>
      </rPr>
      <t>・</t>
    </r>
    <r>
      <rPr>
        <sz val="8"/>
        <color rgb="FF000000"/>
        <rFont val="Arial"/>
        <family val="2"/>
      </rPr>
      <t>3-</t>
    </r>
    <r>
      <rPr>
        <sz val="8"/>
        <color rgb="FF000000"/>
        <rFont val="MS Mincho"/>
        <family val="1"/>
        <charset val="128"/>
      </rPr>
      <t>ヘキサフルオロプロパン</t>
    </r>
  </si>
  <si>
    <r>
      <rPr>
        <sz val="8"/>
        <color rgb="FF000000"/>
        <rFont val="Arial"/>
        <family val="2"/>
      </rPr>
      <t>HFC-236fa</t>
    </r>
  </si>
  <si>
    <r>
      <rPr>
        <sz val="8"/>
        <color rgb="FF000000"/>
        <rFont val="Arial"/>
        <family val="2"/>
      </rPr>
      <t>1</t>
    </r>
    <r>
      <rPr>
        <sz val="8"/>
        <color rgb="FF000000"/>
        <rFont val="MS Mincho"/>
        <family val="1"/>
        <charset val="128"/>
      </rPr>
      <t>・</t>
    </r>
    <r>
      <rPr>
        <sz val="8"/>
        <color rgb="FF000000"/>
        <rFont val="Arial"/>
        <family val="2"/>
      </rPr>
      <t>1</t>
    </r>
    <r>
      <rPr>
        <sz val="8"/>
        <color rgb="FF000000"/>
        <rFont val="MS Mincho"/>
        <family val="1"/>
        <charset val="128"/>
      </rPr>
      <t>・</t>
    </r>
    <r>
      <rPr>
        <sz val="8"/>
        <color rgb="FF000000"/>
        <rFont val="Arial"/>
        <family val="2"/>
      </rPr>
      <t>1</t>
    </r>
    <r>
      <rPr>
        <sz val="8"/>
        <color rgb="FF000000"/>
        <rFont val="MS Mincho"/>
        <family val="1"/>
        <charset val="128"/>
      </rPr>
      <t>・</t>
    </r>
    <r>
      <rPr>
        <sz val="8"/>
        <color rgb="FF000000"/>
        <rFont val="Arial"/>
        <family val="2"/>
      </rPr>
      <t>2</t>
    </r>
    <r>
      <rPr>
        <sz val="8"/>
        <color rgb="FF000000"/>
        <rFont val="MS Mincho"/>
        <family val="1"/>
        <charset val="128"/>
      </rPr>
      <t>・</t>
    </r>
    <r>
      <rPr>
        <sz val="8"/>
        <color rgb="FF000000"/>
        <rFont val="Arial"/>
        <family val="2"/>
      </rPr>
      <t>3</t>
    </r>
    <r>
      <rPr>
        <sz val="8"/>
        <color rgb="FF000000"/>
        <rFont val="MS Mincho"/>
        <family val="1"/>
        <charset val="128"/>
      </rPr>
      <t>・</t>
    </r>
    <r>
      <rPr>
        <sz val="8"/>
        <color rgb="FF000000"/>
        <rFont val="Arial"/>
        <family val="2"/>
      </rPr>
      <t>3-</t>
    </r>
    <r>
      <rPr>
        <sz val="8"/>
        <color rgb="FF000000"/>
        <rFont val="MS Mincho"/>
        <family val="1"/>
        <charset val="128"/>
      </rPr>
      <t>ヘキサフルオロプロパン</t>
    </r>
  </si>
  <si>
    <r>
      <rPr>
        <sz val="8"/>
        <color rgb="FF000000"/>
        <rFont val="Arial"/>
        <family val="2"/>
      </rPr>
      <t>HFC-236ea</t>
    </r>
  </si>
  <si>
    <r>
      <rPr>
        <sz val="8"/>
        <color rgb="FF000000"/>
        <rFont val="Arial"/>
        <family val="2"/>
      </rPr>
      <t>1</t>
    </r>
    <r>
      <rPr>
        <sz val="8"/>
        <color rgb="FF000000"/>
        <rFont val="MS Mincho"/>
        <family val="1"/>
        <charset val="128"/>
      </rPr>
      <t>・</t>
    </r>
    <r>
      <rPr>
        <sz val="8"/>
        <color rgb="FF000000"/>
        <rFont val="Arial"/>
        <family val="2"/>
      </rPr>
      <t>1</t>
    </r>
    <r>
      <rPr>
        <sz val="8"/>
        <color rgb="FF000000"/>
        <rFont val="MS Mincho"/>
        <family val="1"/>
        <charset val="128"/>
      </rPr>
      <t>・</t>
    </r>
    <r>
      <rPr>
        <sz val="8"/>
        <color rgb="FF000000"/>
        <rFont val="Arial"/>
        <family val="2"/>
      </rPr>
      <t>1</t>
    </r>
    <r>
      <rPr>
        <sz val="8"/>
        <color rgb="FF000000"/>
        <rFont val="MS Mincho"/>
        <family val="1"/>
        <charset val="128"/>
      </rPr>
      <t>・</t>
    </r>
    <r>
      <rPr>
        <sz val="8"/>
        <color rgb="FF000000"/>
        <rFont val="Arial"/>
        <family val="2"/>
      </rPr>
      <t>2</t>
    </r>
    <r>
      <rPr>
        <sz val="8"/>
        <color rgb="FF000000"/>
        <rFont val="MS Mincho"/>
        <family val="1"/>
        <charset val="128"/>
      </rPr>
      <t>・</t>
    </r>
    <r>
      <rPr>
        <sz val="8"/>
        <color rgb="FF000000"/>
        <rFont val="Arial"/>
        <family val="2"/>
      </rPr>
      <t>2</t>
    </r>
    <r>
      <rPr>
        <sz val="8"/>
        <color rgb="FF000000"/>
        <rFont val="MS Mincho"/>
        <family val="1"/>
        <charset val="128"/>
      </rPr>
      <t>・</t>
    </r>
    <r>
      <rPr>
        <sz val="8"/>
        <color rgb="FF000000"/>
        <rFont val="Arial"/>
        <family val="2"/>
      </rPr>
      <t>3-</t>
    </r>
    <r>
      <rPr>
        <sz val="8"/>
        <color rgb="FF000000"/>
        <rFont val="MS Mincho"/>
        <family val="1"/>
        <charset val="128"/>
      </rPr>
      <t>ヘキサフルオロプロパン</t>
    </r>
  </si>
  <si>
    <r>
      <rPr>
        <sz val="8"/>
        <color rgb="FF000000"/>
        <rFont val="Arial"/>
        <family val="2"/>
      </rPr>
      <t>HFC-236cb</t>
    </r>
  </si>
  <si>
    <r>
      <rPr>
        <sz val="8"/>
        <color rgb="FF000000"/>
        <rFont val="Arial"/>
        <family val="2"/>
      </rPr>
      <t>1</t>
    </r>
    <r>
      <rPr>
        <sz val="8"/>
        <color rgb="FF000000"/>
        <rFont val="MS Mincho"/>
        <family val="1"/>
        <charset val="128"/>
      </rPr>
      <t>・</t>
    </r>
    <r>
      <rPr>
        <sz val="8"/>
        <color rgb="FF000000"/>
        <rFont val="Arial"/>
        <family val="2"/>
      </rPr>
      <t>1</t>
    </r>
    <r>
      <rPr>
        <sz val="8"/>
        <color rgb="FF000000"/>
        <rFont val="MS Mincho"/>
        <family val="1"/>
        <charset val="128"/>
      </rPr>
      <t>・</t>
    </r>
    <r>
      <rPr>
        <sz val="8"/>
        <color rgb="FF000000"/>
        <rFont val="Arial"/>
        <family val="2"/>
      </rPr>
      <t>2</t>
    </r>
    <r>
      <rPr>
        <sz val="8"/>
        <color rgb="FF000000"/>
        <rFont val="MS Mincho"/>
        <family val="1"/>
        <charset val="128"/>
      </rPr>
      <t>・</t>
    </r>
    <r>
      <rPr>
        <sz val="8"/>
        <color rgb="FF000000"/>
        <rFont val="Arial"/>
        <family val="2"/>
      </rPr>
      <t>2</t>
    </r>
    <r>
      <rPr>
        <sz val="8"/>
        <color rgb="FF000000"/>
        <rFont val="MS Mincho"/>
        <family val="1"/>
        <charset val="128"/>
      </rPr>
      <t>・</t>
    </r>
    <r>
      <rPr>
        <sz val="8"/>
        <color rgb="FF000000"/>
        <rFont val="Arial"/>
        <family val="2"/>
      </rPr>
      <t>3-</t>
    </r>
    <r>
      <rPr>
        <sz val="8"/>
        <color rgb="FF000000"/>
        <rFont val="MS Mincho"/>
        <family val="1"/>
        <charset val="128"/>
      </rPr>
      <t>ペンタフルオロプロパン</t>
    </r>
  </si>
  <si>
    <r>
      <rPr>
        <sz val="8"/>
        <color rgb="FF000000"/>
        <rFont val="Arial"/>
        <family val="2"/>
      </rPr>
      <t>HFC-245ca</t>
    </r>
  </si>
  <si>
    <r>
      <rPr>
        <sz val="8"/>
        <color rgb="FF000000"/>
        <rFont val="Arial"/>
        <family val="2"/>
      </rPr>
      <t>1</t>
    </r>
    <r>
      <rPr>
        <sz val="8"/>
        <color rgb="FF000000"/>
        <rFont val="MS Mincho"/>
        <family val="1"/>
        <charset val="128"/>
      </rPr>
      <t>・</t>
    </r>
    <r>
      <rPr>
        <sz val="8"/>
        <color rgb="FF000000"/>
        <rFont val="Arial"/>
        <family val="2"/>
      </rPr>
      <t>1</t>
    </r>
    <r>
      <rPr>
        <sz val="8"/>
        <color rgb="FF000000"/>
        <rFont val="MS Mincho"/>
        <family val="1"/>
        <charset val="128"/>
      </rPr>
      <t>・</t>
    </r>
    <r>
      <rPr>
        <sz val="8"/>
        <color rgb="FF000000"/>
        <rFont val="Arial"/>
        <family val="2"/>
      </rPr>
      <t>1</t>
    </r>
    <r>
      <rPr>
        <sz val="8"/>
        <color rgb="FF000000"/>
        <rFont val="MS Mincho"/>
        <family val="1"/>
        <charset val="128"/>
      </rPr>
      <t>・</t>
    </r>
    <r>
      <rPr>
        <sz val="8"/>
        <color rgb="FF000000"/>
        <rFont val="Arial"/>
        <family val="2"/>
      </rPr>
      <t>3</t>
    </r>
    <r>
      <rPr>
        <sz val="8"/>
        <color rgb="FF000000"/>
        <rFont val="MS Mincho"/>
        <family val="1"/>
        <charset val="128"/>
      </rPr>
      <t>・</t>
    </r>
    <r>
      <rPr>
        <sz val="8"/>
        <color rgb="FF000000"/>
        <rFont val="Arial"/>
        <family val="2"/>
      </rPr>
      <t>3-</t>
    </r>
    <r>
      <rPr>
        <sz val="8"/>
        <color rgb="FF000000"/>
        <rFont val="MS Mincho"/>
        <family val="1"/>
        <charset val="128"/>
      </rPr>
      <t>ペンタフルオロプロパン</t>
    </r>
  </si>
  <si>
    <r>
      <rPr>
        <sz val="8"/>
        <color rgb="FF000000"/>
        <rFont val="Arial"/>
        <family val="2"/>
      </rPr>
      <t>HFC-245fa</t>
    </r>
  </si>
  <si>
    <r>
      <rPr>
        <sz val="8"/>
        <color rgb="FF000000"/>
        <rFont val="Arial"/>
        <family val="2"/>
      </rPr>
      <t>1</t>
    </r>
    <r>
      <rPr>
        <sz val="8"/>
        <color rgb="FF000000"/>
        <rFont val="MS Mincho"/>
        <family val="1"/>
        <charset val="128"/>
      </rPr>
      <t>・</t>
    </r>
    <r>
      <rPr>
        <sz val="8"/>
        <color rgb="FF000000"/>
        <rFont val="Arial"/>
        <family val="2"/>
      </rPr>
      <t>1</t>
    </r>
    <r>
      <rPr>
        <sz val="8"/>
        <color rgb="FF000000"/>
        <rFont val="MS Mincho"/>
        <family val="1"/>
        <charset val="128"/>
      </rPr>
      <t>・</t>
    </r>
    <r>
      <rPr>
        <sz val="8"/>
        <color rgb="FF000000"/>
        <rFont val="Arial"/>
        <family val="2"/>
      </rPr>
      <t>1</t>
    </r>
    <r>
      <rPr>
        <sz val="8"/>
        <color rgb="FF000000"/>
        <rFont val="MS Mincho"/>
        <family val="1"/>
        <charset val="128"/>
      </rPr>
      <t>・</t>
    </r>
    <r>
      <rPr>
        <sz val="8"/>
        <color rgb="FF000000"/>
        <rFont val="Arial"/>
        <family val="2"/>
      </rPr>
      <t>3</t>
    </r>
    <r>
      <rPr>
        <sz val="8"/>
        <color rgb="FF000000"/>
        <rFont val="MS Mincho"/>
        <family val="1"/>
        <charset val="128"/>
      </rPr>
      <t>・</t>
    </r>
    <r>
      <rPr>
        <sz val="8"/>
        <color rgb="FF000000"/>
        <rFont val="Arial"/>
        <family val="2"/>
      </rPr>
      <t>3-</t>
    </r>
    <r>
      <rPr>
        <sz val="8"/>
        <color rgb="FF000000"/>
        <rFont val="MS Mincho"/>
        <family val="1"/>
        <charset val="128"/>
      </rPr>
      <t>ペンタフルオロブタン</t>
    </r>
  </si>
  <si>
    <r>
      <rPr>
        <sz val="8"/>
        <color rgb="FF000000"/>
        <rFont val="Arial"/>
        <family val="2"/>
      </rPr>
      <t>HFC-365mfc</t>
    </r>
  </si>
  <si>
    <r>
      <rPr>
        <sz val="8"/>
        <color rgb="FF000000"/>
        <rFont val="Arial"/>
        <family val="2"/>
      </rPr>
      <t>1</t>
    </r>
    <r>
      <rPr>
        <sz val="8"/>
        <color rgb="FF000000"/>
        <rFont val="MS Mincho"/>
        <family val="1"/>
        <charset val="128"/>
      </rPr>
      <t>・</t>
    </r>
    <r>
      <rPr>
        <sz val="8"/>
        <color rgb="FF000000"/>
        <rFont val="Arial"/>
        <family val="2"/>
      </rPr>
      <t>1</t>
    </r>
    <r>
      <rPr>
        <sz val="8"/>
        <color rgb="FF000000"/>
        <rFont val="MS Mincho"/>
        <family val="1"/>
        <charset val="128"/>
      </rPr>
      <t>・</t>
    </r>
    <r>
      <rPr>
        <sz val="8"/>
        <color rgb="FF000000"/>
        <rFont val="Arial"/>
        <family val="2"/>
      </rPr>
      <t>1</t>
    </r>
    <r>
      <rPr>
        <sz val="8"/>
        <color rgb="FF000000"/>
        <rFont val="MS Mincho"/>
        <family val="1"/>
        <charset val="128"/>
      </rPr>
      <t>・</t>
    </r>
    <r>
      <rPr>
        <sz val="8"/>
        <color rgb="FF000000"/>
        <rFont val="Arial"/>
        <family val="2"/>
      </rPr>
      <t>2</t>
    </r>
    <r>
      <rPr>
        <sz val="8"/>
        <color rgb="FF000000"/>
        <rFont val="MS Mincho"/>
        <family val="1"/>
        <charset val="128"/>
      </rPr>
      <t>・</t>
    </r>
    <r>
      <rPr>
        <sz val="8"/>
        <color rgb="FF000000"/>
        <rFont val="Arial"/>
        <family val="2"/>
      </rPr>
      <t>3</t>
    </r>
    <r>
      <rPr>
        <sz val="8"/>
        <color rgb="FF000000"/>
        <rFont val="MS Mincho"/>
        <family val="1"/>
        <charset val="128"/>
      </rPr>
      <t>・</t>
    </r>
    <r>
      <rPr>
        <sz val="8"/>
        <color rgb="FF000000"/>
        <rFont val="Arial"/>
        <family val="2"/>
      </rPr>
      <t>4</t>
    </r>
    <r>
      <rPr>
        <sz val="8"/>
        <color rgb="FF000000"/>
        <rFont val="MS Mincho"/>
        <family val="1"/>
        <charset val="128"/>
      </rPr>
      <t>・</t>
    </r>
    <r>
      <rPr>
        <sz val="8"/>
        <color rgb="FF000000"/>
        <rFont val="Arial"/>
        <family val="2"/>
      </rPr>
      <t>4</t>
    </r>
    <r>
      <rPr>
        <sz val="8"/>
        <color rgb="FF000000"/>
        <rFont val="MS Mincho"/>
        <family val="1"/>
        <charset val="128"/>
      </rPr>
      <t>・</t>
    </r>
    <r>
      <rPr>
        <sz val="8"/>
        <color rgb="FF000000"/>
        <rFont val="Arial"/>
        <family val="2"/>
      </rPr>
      <t>5</t>
    </r>
    <r>
      <rPr>
        <sz val="8"/>
        <color rgb="FF000000"/>
        <rFont val="MS Mincho"/>
        <family val="1"/>
        <charset val="128"/>
      </rPr>
      <t>・</t>
    </r>
    <r>
      <rPr>
        <sz val="8"/>
        <color rgb="FF000000"/>
        <rFont val="Arial"/>
        <family val="2"/>
      </rPr>
      <t>5</t>
    </r>
    <r>
      <rPr>
        <sz val="8"/>
        <color rgb="FF000000"/>
        <rFont val="MS Mincho"/>
        <family val="1"/>
        <charset val="128"/>
      </rPr>
      <t>・</t>
    </r>
    <r>
      <rPr>
        <sz val="8"/>
        <color rgb="FF000000"/>
        <rFont val="Arial"/>
        <family val="2"/>
      </rPr>
      <t>5-</t>
    </r>
    <r>
      <rPr>
        <sz val="8"/>
        <color rgb="FF000000"/>
        <rFont val="MS Mincho"/>
        <family val="1"/>
        <charset val="128"/>
      </rPr>
      <t>デカフルオロペンタン</t>
    </r>
  </si>
  <si>
    <r>
      <rPr>
        <sz val="8"/>
        <color rgb="FF000000"/>
        <rFont val="Arial"/>
        <family val="2"/>
      </rPr>
      <t>HFC-43-10mee</t>
    </r>
  </si>
  <si>
    <r>
      <rPr>
        <sz val="8"/>
        <color rgb="FF000000"/>
        <rFont val="MS Mincho"/>
        <family val="1"/>
        <charset val="128"/>
      </rPr>
      <t>パーフルオロカーボン</t>
    </r>
  </si>
  <si>
    <r>
      <rPr>
        <sz val="8"/>
        <color rgb="FF000000"/>
        <rFont val="MS Mincho"/>
        <family val="1"/>
        <charset val="128"/>
      </rPr>
      <t>パーフルオロメタン</t>
    </r>
  </si>
  <si>
    <r>
      <rPr>
        <sz val="8"/>
        <color rgb="FF000000"/>
        <rFont val="Arial"/>
        <family val="2"/>
      </rPr>
      <t>PFC-14</t>
    </r>
  </si>
  <si>
    <r>
      <rPr>
        <sz val="8"/>
        <color rgb="FF000000"/>
        <rFont val="MS Mincho"/>
        <family val="1"/>
        <charset val="128"/>
      </rPr>
      <t>パーフルオロエタン</t>
    </r>
  </si>
  <si>
    <r>
      <rPr>
        <sz val="8"/>
        <color rgb="FF000000"/>
        <rFont val="Arial"/>
        <family val="2"/>
      </rPr>
      <t>PFC-116</t>
    </r>
  </si>
  <si>
    <r>
      <rPr>
        <sz val="8"/>
        <color rgb="FF000000"/>
        <rFont val="MS Mincho"/>
        <family val="1"/>
        <charset val="128"/>
      </rPr>
      <t>パーフルオロプロパン</t>
    </r>
  </si>
  <si>
    <r>
      <rPr>
        <sz val="8"/>
        <color rgb="FF000000"/>
        <rFont val="Arial"/>
        <family val="2"/>
      </rPr>
      <t>PFC-218</t>
    </r>
  </si>
  <si>
    <r>
      <rPr>
        <sz val="8"/>
        <color rgb="FF000000"/>
        <rFont val="MS Mincho"/>
        <family val="1"/>
        <charset val="128"/>
      </rPr>
      <t>パーフルオロシクロプロパン</t>
    </r>
  </si>
  <si>
    <r>
      <rPr>
        <sz val="8"/>
        <color rgb="FF000000"/>
        <rFont val="MS Mincho"/>
        <family val="1"/>
        <charset val="128"/>
      </rPr>
      <t>パーフルオロブタン</t>
    </r>
  </si>
  <si>
    <r>
      <rPr>
        <sz val="8"/>
        <color rgb="FF000000"/>
        <rFont val="Arial"/>
        <family val="2"/>
      </rPr>
      <t>PFC-31-10</t>
    </r>
  </si>
  <si>
    <r>
      <rPr>
        <sz val="8"/>
        <color rgb="FF000000"/>
        <rFont val="MS Mincho"/>
        <family val="1"/>
        <charset val="128"/>
      </rPr>
      <t>パーフルオロシクロブタン</t>
    </r>
  </si>
  <si>
    <r>
      <rPr>
        <sz val="8"/>
        <color rgb="FF000000"/>
        <rFont val="Arial"/>
        <family val="2"/>
      </rPr>
      <t>PFC-c318</t>
    </r>
  </si>
  <si>
    <r>
      <rPr>
        <sz val="8"/>
        <color rgb="FF000000"/>
        <rFont val="MS Mincho"/>
        <family val="1"/>
        <charset val="128"/>
      </rPr>
      <t>パーフルオロペンタン</t>
    </r>
  </si>
  <si>
    <r>
      <rPr>
        <sz val="8"/>
        <color rgb="FF000000"/>
        <rFont val="Arial"/>
        <family val="2"/>
      </rPr>
      <t>PFC-41-12</t>
    </r>
  </si>
  <si>
    <r>
      <rPr>
        <sz val="8"/>
        <color rgb="FF000000"/>
        <rFont val="MS Mincho"/>
        <family val="1"/>
        <charset val="128"/>
      </rPr>
      <t>パーフルオロヘキサン</t>
    </r>
  </si>
  <si>
    <r>
      <rPr>
        <sz val="8"/>
        <color rgb="FF000000"/>
        <rFont val="Arial"/>
        <family val="2"/>
      </rPr>
      <t>PFC-51-14</t>
    </r>
  </si>
  <si>
    <r>
      <rPr>
        <sz val="8"/>
        <color rgb="FF000000"/>
        <rFont val="MS Mincho"/>
        <family val="1"/>
        <charset val="128"/>
      </rPr>
      <t>パーフルオロデカリン</t>
    </r>
  </si>
  <si>
    <r>
      <rPr>
        <sz val="8"/>
        <color rgb="FF000000"/>
        <rFont val="Arial"/>
        <family val="2"/>
      </rPr>
      <t>PFC-91-18</t>
    </r>
  </si>
  <si>
    <r>
      <rPr>
        <sz val="8"/>
        <color rgb="FF000000"/>
        <rFont val="MS Mincho"/>
        <family val="1"/>
        <charset val="128"/>
      </rPr>
      <t>六ふっ化硫黄</t>
    </r>
  </si>
  <si>
    <r>
      <rPr>
        <sz val="8"/>
        <color rgb="FF000000"/>
        <rFont val="Arial"/>
        <family val="2"/>
      </rPr>
      <t>SF</t>
    </r>
    <r>
      <rPr>
        <sz val="6"/>
        <color rgb="FF000000"/>
        <rFont val="Arial"/>
        <family val="2"/>
      </rPr>
      <t>6</t>
    </r>
  </si>
  <si>
    <r>
      <rPr>
        <sz val="8"/>
        <color rgb="FF000000"/>
        <rFont val="MS Mincho"/>
        <family val="1"/>
        <charset val="128"/>
      </rPr>
      <t>三ふっ化窒素</t>
    </r>
  </si>
  <si>
    <r>
      <rPr>
        <sz val="8"/>
        <color rgb="FF000000"/>
        <rFont val="Arial"/>
        <family val="2"/>
      </rPr>
      <t>NF</t>
    </r>
    <r>
      <rPr>
        <sz val="6"/>
        <color rgb="FF000000"/>
        <rFont val="Arial"/>
        <family val="2"/>
      </rPr>
      <t>3</t>
    </r>
  </si>
  <si>
    <r>
      <rPr>
        <b/>
        <sz val="8"/>
        <color theme="0"/>
        <rFont val="Arial"/>
        <family val="2"/>
      </rPr>
      <t>温 室 効 果 ガ ス</t>
    </r>
    <phoneticPr fontId="4"/>
  </si>
  <si>
    <r>
      <rPr>
        <b/>
        <sz val="7"/>
        <color theme="0"/>
        <rFont val="MS Mincho"/>
        <family val="1"/>
        <charset val="128"/>
      </rPr>
      <t>地球温暖化係数</t>
    </r>
    <phoneticPr fontId="4"/>
  </si>
  <si>
    <t>ハイドロフルオロカーボン(HFC)-トリフルオロメタン</t>
  </si>
  <si>
    <t>ハイドロフルオロカーボン(HFC)-ジフルオロメタン</t>
  </si>
  <si>
    <t>ハイドロフルオロカーボン(HFC)-フルオロメタン</t>
  </si>
  <si>
    <t>ハイドロフルオロカーボン(HFC)-1・1・1・2・2-ペンタフルオロエタン</t>
  </si>
  <si>
    <t>ハイドロフルオロカーボン(HFC)-1・1・2・2-テトラフルオロエタン</t>
  </si>
  <si>
    <t>ハイドロフルオロカーボン(HFC)-1・1・1・2-テトラフルオロエタン</t>
  </si>
  <si>
    <t>ハイドロフルオロカーボン(HFC)-1・1・2-トリフルオロエタン</t>
  </si>
  <si>
    <t>ハイドロフルオロカーボン(HFC)-1・1・1-トリフルオロエタン</t>
  </si>
  <si>
    <t>ハイドロフルオロカーボン(HFC)-1・2-ジフルオロエタン</t>
  </si>
  <si>
    <t>ハイドロフルオロカーボン(HFC)-1・1-ジフルオロエタン</t>
  </si>
  <si>
    <t>ハイドロフルオロカーボン(HFC)-フルオロエタン</t>
  </si>
  <si>
    <t>ハイドロフルオロカーボン(HFC)-1・1・1・2・3・3・3-ヘプタフルオロプロパン</t>
  </si>
  <si>
    <t>ハイドロフルオロカーボン(HFC)-1・1・1・3・3・3-ヘキサフルオロプロパン</t>
  </si>
  <si>
    <t>ハイドロフルオロカーボン(HFC)-1・1・1・2・3・3-ヘキサフルオロプロパン</t>
  </si>
  <si>
    <t>ハイドロフルオロカーボン(HFC)-1・1・1・2・2・3-ヘキサフルオロプロパン</t>
  </si>
  <si>
    <t>ハイドロフルオロカーボン(HFC)-1・1・2・2・3-ペンタフルオロプロパン</t>
  </si>
  <si>
    <t>ハイドロフルオロカーボン(HFC)-1・1・1・3・3-ペンタフルオロプロパン</t>
  </si>
  <si>
    <t>ハイドロフルオロカーボン(HFC)-1・1・1・3・3-ペンタフルオロブタン</t>
  </si>
  <si>
    <t>ハイドロフルオロカーボン(HFC)-1・1・1・2・3・4・4・5・5・5-デカフルオロペンタン</t>
  </si>
  <si>
    <t>パーフルオロカーボン(PFC)-パーフルオロメタン</t>
  </si>
  <si>
    <t>パーフルオロカーボン(PFC)-パーフルオロエタン</t>
  </si>
  <si>
    <t>パーフルオロカーボン(PFC)-パーフルオロプロパン</t>
  </si>
  <si>
    <t>パーフルオロカーボン(PFC)-パーフルオロシクロプロパン</t>
  </si>
  <si>
    <t>パーフルオロカーボン(PFC)-パーフルオロブタン</t>
  </si>
  <si>
    <t>パーフルオロカーボン(PFC)-パーフルオロシクロブタン</t>
  </si>
  <si>
    <t>パーフルオロカーボン(PFC)-パーフルオロペンタン</t>
  </si>
  <si>
    <t>パーフルオロカーボン(PFC)-パーフルオロヘキサン</t>
  </si>
  <si>
    <t>パーフルオロカーボン(PFC)-パーフルオロデカリン</t>
  </si>
  <si>
    <t>輸入原料炭</t>
  </si>
  <si>
    <t>Key2</t>
    <phoneticPr fontId="4"/>
  </si>
  <si>
    <t>tCO2/kWh</t>
    <phoneticPr fontId="4"/>
  </si>
  <si>
    <t>kWh</t>
  </si>
  <si>
    <t>t</t>
  </si>
  <si>
    <t>井数</t>
  </si>
  <si>
    <t>m3</t>
  </si>
  <si>
    <t>1,000m3</t>
  </si>
  <si>
    <t>Nm3</t>
  </si>
  <si>
    <t>PJ</t>
  </si>
  <si>
    <t>頭</t>
  </si>
  <si>
    <t>羽</t>
  </si>
  <si>
    <t>m2</t>
  </si>
  <si>
    <t>kgBOD</t>
  </si>
  <si>
    <t>人</t>
  </si>
  <si>
    <t>GJ</t>
  </si>
  <si>
    <t>tN2O</t>
  </si>
  <si>
    <t>tN</t>
  </si>
  <si>
    <t>tHCFC-22</t>
  </si>
  <si>
    <t>tHFC</t>
  </si>
  <si>
    <t>tPFC-c318</t>
  </si>
  <si>
    <t>台</t>
  </si>
  <si>
    <t>tPFC</t>
  </si>
  <si>
    <t>tPFC-116</t>
  </si>
  <si>
    <t>tPFC-218</t>
  </si>
  <si>
    <t>tHFC-23</t>
  </si>
  <si>
    <t>tNF3</t>
  </si>
  <si>
    <t>tSF6</t>
  </si>
  <si>
    <t>tSF6/年</t>
  </si>
  <si>
    <t>活動の単位</t>
    <rPh sb="0" eb="2">
      <t>カツドウ</t>
    </rPh>
    <rPh sb="3" eb="5">
      <t>タンイ</t>
    </rPh>
    <phoneticPr fontId="4"/>
  </si>
  <si>
    <t>活動単位</t>
    <rPh sb="0" eb="4">
      <t>カツドウタンイ</t>
    </rPh>
    <phoneticPr fontId="4"/>
  </si>
  <si>
    <t>坑内掘生産量×（排出される時期ごとに）単位生産量当たりの排出量</t>
  </si>
  <si>
    <t>露天掘生産量×（排出される時期ごとに）単位生産量当たりの排出量</t>
  </si>
  <si>
    <t>tCO2/m3</t>
  </si>
  <si>
    <t>（廃棄物の種類ごとに）焼却量×単位焼却量当たりの排出量</t>
  </si>
  <si>
    <t>(燃料種・炉種ごとに)燃料使用量×単位使用量当たりの発熱量×単位発熱量当たりの排出量</t>
  </si>
  <si>
    <t>コークス製造量×単位製造量当たりの排出量</t>
  </si>
  <si>
    <t>性状に関する試験が行われた坑井数×単位実施井数当たりの排出量</t>
  </si>
  <si>
    <t>原油（コンデンセートを除く）生産量×単位生産量当たりの排出量</t>
  </si>
  <si>
    <t>天然ガス輸送量×単位輸送量当たりの排出量</t>
  </si>
  <si>
    <t>都市ガス供給量×単位供給量当たりの排出量</t>
  </si>
  <si>
    <t>（製品の種類ごとに）製造量×単位製造量当たりの排出量</t>
  </si>
  <si>
    <t>（家畜のふん尿の管理方法ごとに）ふん尿中の有機物量×単位有機物量当たりの管理に伴う排出量</t>
  </si>
  <si>
    <t>（し尿処理方法ごとに）し尿及び浄化槽汚泥処理量×単位処理量当たりの排出量</t>
  </si>
  <si>
    <t>原油(コンデンセートを除く)生産量×単位生産量当たりの排出量</t>
  </si>
  <si>
    <t>tN2O/tN2O</t>
  </si>
  <si>
    <t>（作物種ごとに）耕地において使用された肥料に含まれる窒素量×単位窒素量当たりの排出量</t>
  </si>
  <si>
    <t>ウレタンフォーム製造時の使用量×単位使用量当たりの排出量</t>
  </si>
  <si>
    <t>製造時の使用量×単位使用量当たりの排出量</t>
  </si>
  <si>
    <t>機器点検時の残存量－回収・適正処理量</t>
  </si>
  <si>
    <t>kWh</t>
    <phoneticPr fontId="4"/>
  </si>
  <si>
    <t>移転／無効化</t>
    <rPh sb="0" eb="2">
      <t>イテン</t>
    </rPh>
    <rPh sb="3" eb="6">
      <t>ムコウカ</t>
    </rPh>
    <phoneticPr fontId="4"/>
  </si>
  <si>
    <t>原油（コンデンセトを除く）（パイプライン）</t>
  </si>
  <si>
    <t>原油（コンデンセトを除く）（タンクロリ、タンク貨車）</t>
  </si>
  <si>
    <t>コンデンセト</t>
  </si>
  <si>
    <t>ソダ灰（国内産）</t>
  </si>
  <si>
    <t>ソダ灰(輸入）</t>
  </si>
  <si>
    <t>ソダ灰（輸入）</t>
  </si>
  <si>
    <t>石油コクス</t>
  </si>
  <si>
    <t>カボンブラック</t>
  </si>
  <si>
    <t>グリス</t>
  </si>
  <si>
    <t>ボイラ(固体化石燃料、RDF、RPF、廃タイヤ、廃プラスチック)</t>
  </si>
  <si>
    <t>ボイラ(原油、B・C重油)</t>
  </si>
  <si>
    <t>ボイラ(原油及びB・C重油除く液体化石燃料、廃油、油化された廃プラスチック)</t>
  </si>
  <si>
    <t>ボイラ(気体化石燃料)</t>
  </si>
  <si>
    <t>ボイラ(発電施設)(木材・廃材)</t>
  </si>
  <si>
    <t>ボイラ(熱利用施設)(木材・廃材)</t>
  </si>
  <si>
    <t>ボイラ(木質廃材)</t>
  </si>
  <si>
    <t>ボイラ(黒液直接利用)</t>
  </si>
  <si>
    <t>ボイラ(バイオガス)</t>
  </si>
  <si>
    <t>ボイラ(その他バイオマス燃料)</t>
  </si>
  <si>
    <t>ガスタビン(航空機又は船舶に用いられるものを除く)(液体化石燃料、気体化石燃料)</t>
  </si>
  <si>
    <t>ディゼル機関(自動車、鉄道車両又は船舶に用いられるものを除く)(液体化石燃料、気体化石燃料)</t>
  </si>
  <si>
    <t>業務用のこんろ、湯沸器、ストブその他の事業者が事業活動の用に供する機械器具(固体化石燃料)</t>
  </si>
  <si>
    <t>業務用のこんろ、湯沸器、ストブその他の事業者が事業活動の用に供する機械器具(液体化石燃料)</t>
  </si>
  <si>
    <t>業務用のこんろ、湯沸器、ストブその他の事業者が事業活動の用に供する機械器具(気体化石燃料)</t>
  </si>
  <si>
    <t>業務用のこんろ、湯沸器、ストブその他の事業者が事業活動の用に供する機械器具(バイオマス燃料)</t>
  </si>
  <si>
    <t>原油(タンクロリ、タンク貨車)</t>
  </si>
  <si>
    <t>ブロイラ(堆積発酵)</t>
  </si>
  <si>
    <t>ブロイラ(貯留)</t>
  </si>
  <si>
    <t>ブロイラ(ふんのメタン発酵)</t>
  </si>
  <si>
    <t>ブロイラ(産業廃棄物処理)</t>
  </si>
  <si>
    <t>常圧流動床ボイラ(固体化石燃料、廃プラスチック)</t>
  </si>
  <si>
    <t>加圧流動床ボイラ(一般炭)</t>
  </si>
  <si>
    <t>加圧流動床ボイラ(一般炭を除く固体化石燃料)</t>
  </si>
  <si>
    <t>流動床以外のボイラ(固体化石燃料、RDF、RPF、廃タイヤ、木質廃材)</t>
  </si>
  <si>
    <t>ボイラ(原油及びB・C重油を除く液体化石燃料、廃油、油化された廃プラスチック)</t>
  </si>
  <si>
    <t>鉄鋼用又は非鉄金属用溶鉱炉、転炉、平炉(コクス炉ガス、高炉ガス)</t>
  </si>
  <si>
    <t>石油加熱炉、ガス加熱炉(その他重質石油製品、オイルコクス)</t>
  </si>
  <si>
    <t>石油加熱炉、ガス加熱炉(その他重質石油製品及びオイルコクスを除く固体化石燃料)</t>
  </si>
  <si>
    <t>コクス炉(液化石油ガス及び輸入天然ガスを除く気体化石燃料)</t>
  </si>
  <si>
    <t>ブロイラ(メタン発酵)</t>
  </si>
  <si>
    <t>ピマン</t>
  </si>
  <si>
    <t>セルリ</t>
  </si>
  <si>
    <t>カリフラワ</t>
  </si>
  <si>
    <t>ブロッコリ</t>
  </si>
  <si>
    <t>下水汚泥の多段吹込燃焼式流動床炉、二段燃焼式循環流動床炉又はストカ炉での焼却</t>
  </si>
  <si>
    <t>家庭用エアコンディショナ</t>
  </si>
  <si>
    <t>自動車用エアコンディショナ</t>
  </si>
  <si>
    <t>ポリエチレンフォム</t>
  </si>
  <si>
    <t>ウレタンフォム</t>
  </si>
  <si>
    <t>半導体(NF3使用時,PFC-14の副生(リモトプラズマ方式))</t>
  </si>
  <si>
    <t>半導体(NF3使用時,PFC-14の副生(リモトプラズマ方式以外))</t>
  </si>
  <si>
    <t>半導体(リモトプラズマ)</t>
  </si>
  <si>
    <t>半導体(リモトプラズマ以外)</t>
  </si>
  <si>
    <t>液晶デバイス(リモトプラズマ)</t>
  </si>
  <si>
    <t>液晶デバイス(リモトプラズマ以外)</t>
  </si>
  <si>
    <t>J-VER</t>
    <phoneticPr fontId="4"/>
  </si>
  <si>
    <t>SA参照選択肢</t>
    <rPh sb="2" eb="7">
      <t>サンショウセンタクシ</t>
    </rPh>
    <phoneticPr fontId="4"/>
  </si>
  <si>
    <t>S7参照選択肢</t>
    <rPh sb="2" eb="7">
      <t>サンショウセンタクシ</t>
    </rPh>
    <phoneticPr fontId="4"/>
  </si>
  <si>
    <t>〇</t>
    <phoneticPr fontId="4"/>
  </si>
  <si>
    <t>非化石証書　換算係数</t>
    <rPh sb="0" eb="1">
      <t>ヒ</t>
    </rPh>
    <rPh sb="1" eb="3">
      <t>カセキ</t>
    </rPh>
    <rPh sb="3" eb="5">
      <t>ショウショ</t>
    </rPh>
    <rPh sb="6" eb="8">
      <t>カンサン</t>
    </rPh>
    <rPh sb="8" eb="10">
      <t>ケイスウ</t>
    </rPh>
    <phoneticPr fontId="4"/>
  </si>
  <si>
    <t>国内クレジット</t>
  </si>
  <si>
    <t>クレジットの種類</t>
    <rPh sb="6" eb="8">
      <t>シュルイ</t>
    </rPh>
    <phoneticPr fontId="4"/>
  </si>
  <si>
    <t>移転・無効化</t>
    <rPh sb="0" eb="2">
      <t>イテン</t>
    </rPh>
    <rPh sb="3" eb="6">
      <t>ムコウカ</t>
    </rPh>
    <phoneticPr fontId="4"/>
  </si>
  <si>
    <t>移転</t>
    <rPh sb="0" eb="2">
      <t>イテン</t>
    </rPh>
    <phoneticPr fontId="4"/>
  </si>
  <si>
    <t>無効化</t>
    <rPh sb="0" eb="3">
      <t>ムコウカ</t>
    </rPh>
    <phoneticPr fontId="4"/>
  </si>
  <si>
    <t>　無効化量</t>
    <rPh sb="1" eb="5">
      <t>ムコウカリョウ</t>
    </rPh>
    <phoneticPr fontId="4"/>
  </si>
  <si>
    <t>（tCO2e)</t>
    <phoneticPr fontId="4"/>
  </si>
  <si>
    <t>全国平均係数</t>
    <rPh sb="0" eb="6">
      <t>ゼンコクヘイキンケイスウ</t>
    </rPh>
    <phoneticPr fontId="4"/>
  </si>
  <si>
    <t>補正率</t>
    <rPh sb="0" eb="3">
      <t>ホセイリツ</t>
    </rPh>
    <phoneticPr fontId="4"/>
  </si>
  <si>
    <t>換算用</t>
    <rPh sb="0" eb="3">
      <t>カンサンヨウ</t>
    </rPh>
    <phoneticPr fontId="4"/>
  </si>
  <si>
    <t>S8参照選択肢</t>
    <rPh sb="2" eb="7">
      <t>サンショウセンタクシ</t>
    </rPh>
    <phoneticPr fontId="4"/>
  </si>
  <si>
    <t>事業者全体平均係数活用</t>
    <rPh sb="5" eb="7">
      <t>ヘイキン</t>
    </rPh>
    <rPh sb="7" eb="9">
      <t>ケイスウ</t>
    </rPh>
    <rPh sb="9" eb="11">
      <t>カツヨウ</t>
    </rPh>
    <phoneticPr fontId="4"/>
  </si>
  <si>
    <t>鉄道用シリコン整流器の廃棄</t>
    <phoneticPr fontId="4"/>
  </si>
  <si>
    <t>その他</t>
    <rPh sb="2" eb="3">
      <t>ホカ</t>
    </rPh>
    <phoneticPr fontId="4"/>
  </si>
  <si>
    <t>ガス事業者A</t>
    <rPh sb="2" eb="5">
      <t>ジギョウシャ</t>
    </rPh>
    <phoneticPr fontId="4"/>
  </si>
  <si>
    <t>ガス事業者B</t>
    <rPh sb="2" eb="5">
      <t>ジギョウシャ</t>
    </rPh>
    <phoneticPr fontId="4"/>
  </si>
  <si>
    <t>ガス事業者C</t>
    <rPh sb="2" eb="5">
      <t>ジギョウシャ</t>
    </rPh>
    <phoneticPr fontId="4"/>
  </si>
  <si>
    <t>ガス事業者D</t>
    <rPh sb="2" eb="5">
      <t>ジギョウシャ</t>
    </rPh>
    <phoneticPr fontId="4"/>
  </si>
  <si>
    <t>ガス事業者E</t>
    <rPh sb="2" eb="5">
      <t>ジギョウシャ</t>
    </rPh>
    <phoneticPr fontId="4"/>
  </si>
  <si>
    <t>tCO2</t>
    <phoneticPr fontId="4"/>
  </si>
  <si>
    <t>tHFC</t>
    <phoneticPr fontId="4"/>
  </si>
  <si>
    <t>tPFC</t>
    <phoneticPr fontId="4"/>
  </si>
  <si>
    <t>tSF6</t>
    <phoneticPr fontId="4"/>
  </si>
  <si>
    <t>黄色字：元ソースより修正</t>
    <rPh sb="0" eb="3">
      <t>キイロジ</t>
    </rPh>
    <rPh sb="4" eb="5">
      <t>モト</t>
    </rPh>
    <rPh sb="10" eb="12">
      <t>シュウセイ</t>
    </rPh>
    <phoneticPr fontId="4"/>
  </si>
  <si>
    <t>-</t>
    <phoneticPr fontId="4"/>
  </si>
  <si>
    <t>パターンA</t>
    <phoneticPr fontId="4"/>
  </si>
  <si>
    <t>パターンB</t>
    <phoneticPr fontId="4"/>
  </si>
  <si>
    <t>計器のTIER</t>
    <rPh sb="0" eb="2">
      <t>ケイキ</t>
    </rPh>
    <phoneticPr fontId="4"/>
  </si>
  <si>
    <t>他人から供給された電気の使用</t>
    <phoneticPr fontId="4"/>
  </si>
  <si>
    <t>他人から供給された熱の使用</t>
    <phoneticPr fontId="4"/>
  </si>
  <si>
    <t>記載不要</t>
    <rPh sb="0" eb="4">
      <t>キサイフヨウ</t>
    </rPh>
    <phoneticPr fontId="4"/>
  </si>
  <si>
    <t>tN2O</t>
    <phoneticPr fontId="4"/>
  </si>
  <si>
    <t>控除</t>
    <rPh sb="0" eb="2">
      <t>コウジョ</t>
    </rPh>
    <phoneticPr fontId="4"/>
  </si>
  <si>
    <t>その他</t>
    <rPh sb="2" eb="3">
      <t>ホカ</t>
    </rPh>
    <phoneticPr fontId="4"/>
  </si>
  <si>
    <t>非エネルギー起源二酸化炭素(CO2)石炭の生産</t>
  </si>
  <si>
    <t>非エネルギー起源二酸化炭素(CO2)原油又は天然ガスの性状に関する試験の実施</t>
  </si>
  <si>
    <t>非エネルギー起源二酸化炭素(CO2)原油の輸送</t>
  </si>
  <si>
    <t>非エネルギー起源二酸化炭素(CO2)地熱発電施設における蒸気の生産</t>
  </si>
  <si>
    <t>非エネルギー起源二酸化炭素(CO2)セメントの製造</t>
  </si>
  <si>
    <t>非エネルギー起源二酸化炭素(CO2)その他用途・プロセスでの炭酸塩の使用</t>
  </si>
  <si>
    <t>非エネルギー起源二酸化炭素(CO2)カルシウムカーバイドを原料としたアセチレンの使用</t>
  </si>
  <si>
    <t>非エネルギー起源二酸化炭素(CO2)電気炉における炭素電極の使用</t>
  </si>
  <si>
    <t>非エネルギー起源二酸化炭素(CO2)鉄鋼の製造における鉱物の使用</t>
  </si>
  <si>
    <t>非エネルギー起源二酸化炭素(CO2)鉄鋼の製造において生じるガスの燃焼（フレアリング）</t>
  </si>
  <si>
    <t>非エネルギー起源二酸化炭素(CO2)潤滑油等の使用</t>
  </si>
  <si>
    <t>非エネルギー起源二酸化炭素(CO2)非メタン揮発性有機化合物（NMVOC）を含む溶剤の焼却</t>
  </si>
  <si>
    <t>非エネルギー起源二酸化炭素(CO2)炭酸ガスの使用</t>
  </si>
  <si>
    <t>非エネルギー起源二酸化炭素(CO2)耕地における肥料の使用</t>
  </si>
  <si>
    <t>非エネルギー起源二酸化炭素(CO2)廃棄物の焼却</t>
  </si>
  <si>
    <t>メタン(CH4)コークスの製造</t>
  </si>
  <si>
    <t>メタン(CH4)電気炉における電気の使用</t>
  </si>
  <si>
    <t>メタン(CH4)石炭の生産</t>
  </si>
  <si>
    <t>メタン(CH4)木炭の製造</t>
  </si>
  <si>
    <t>メタン(CH4)原油又は天然ガスの性状に関する試験の実施</t>
  </si>
  <si>
    <t>メタン(CH4)原油又は天然ガスの生産</t>
  </si>
  <si>
    <t>メタン(CH4)原油の輸送</t>
  </si>
  <si>
    <t>メタン(CH4)天然ガスの輸送</t>
  </si>
  <si>
    <t>メタン(CH4)都市ガスの供給</t>
  </si>
  <si>
    <t>メタン(CH4)地熱発電施設における蒸気の生産</t>
  </si>
  <si>
    <t>メタン(CH4)家畜の排せつ物の管理</t>
  </si>
  <si>
    <t>メタン(CH4)稲作</t>
  </si>
  <si>
    <t>メタン(CH4)農業廃棄物の焼却</t>
  </si>
  <si>
    <t>メタン(CH4)廃棄物の埋立処分</t>
  </si>
  <si>
    <t>メタン(CH4)工場廃水の処理</t>
  </si>
  <si>
    <t>メタン(CH4)廃棄物の焼却又は堆肥化処理</t>
  </si>
  <si>
    <t>一酸化二窒素(N2O)木炭の製造</t>
  </si>
  <si>
    <t>一酸化二窒素(N2O)原油又は天然ガスの性状に関する試験の実施</t>
  </si>
  <si>
    <t>一酸化二窒素(N2O)原油又は天然ガスの生産</t>
  </si>
  <si>
    <t>一酸化二窒素(N2O)アジピン酸等の製造</t>
  </si>
  <si>
    <t>一酸化二窒素(N2O)麻酔剤の使用</t>
  </si>
  <si>
    <t>一酸化二窒素(N2O)半導体素子等の加工工程でのドライエッチング等におけるN2Oの使用</t>
  </si>
  <si>
    <t>一酸化二窒素(N2O)家畜の排せつ物の管理</t>
  </si>
  <si>
    <t>一酸化二窒素(N2O)耕地における肥料の使用</t>
  </si>
  <si>
    <t>一酸化二窒素(N2O)耕地における農作物の残さの肥料としての使用</t>
  </si>
  <si>
    <t>一酸化二窒素(N2O)森林における肥料の使用</t>
  </si>
  <si>
    <t>一酸化二窒素(N2O)農業廃棄物の焼却</t>
  </si>
  <si>
    <t>一酸化二窒素(N2O)工場廃水の処理</t>
  </si>
  <si>
    <t>一酸化二窒素(N2O)下水、し尿等の処理</t>
  </si>
  <si>
    <t>ハイドロフルオロカーボン(HFC)マグネシウム合金の鋳造</t>
  </si>
  <si>
    <t>ハイドロフルオロカーボン(HFC)クロロジフルオロメタン(HCFC-22)の製造</t>
  </si>
  <si>
    <t>ハイドロフルオロカーボン(HFC)ハイドロフルオロカーボン(HFC)の製造</t>
  </si>
  <si>
    <t>ハイドロフルオロカーボン(HFC)半導体素子等の加工工程でのドライエッチング等におけるHFC又はPFCの使用</t>
  </si>
  <si>
    <t>ハイドロフルオロカーボン(HFC)家庭用エアコンディショナー等HFC封入製品の製造におけるHFCの封入</t>
  </si>
  <si>
    <t>ハイドロフルオロカーボン(HFC)業務用冷凍空気調和機器の使用開始におけるHFCの封入</t>
  </si>
  <si>
    <t>ハイドロフルオロカーボン(HFC)業務用冷凍空気調和機器等の整備におけるHFCの回収及び封入</t>
  </si>
  <si>
    <t>ハイドロフルオロカーボン(HFC)家庭用電気冷蔵庫等HFC封入製品の廃棄におけるHFCの回収</t>
  </si>
  <si>
    <t>ハイドロフルオロカーボン(HFC)プラスチック製造における発泡剤としてのHFCの使用</t>
  </si>
  <si>
    <t>ハイドロフルオロカーボン(HFC)噴霧器の製造におけるHFCの封入</t>
  </si>
  <si>
    <t>ハイドロフルオロカーボン(HFC)噴霧器の使用</t>
  </si>
  <si>
    <t>ハイドロフルオロカーボン(HFC)溶剤等の用途へのHFCの使用</t>
  </si>
  <si>
    <t>パーフルオロカーボン(PFC)パーフルオロカーボン（PFC）の製造</t>
  </si>
  <si>
    <t>パーフルオロカーボン(PFC)半導体素子等の加工工程でのドライエッチング等におけるPFC、HFC又はNF3の使用</t>
  </si>
  <si>
    <t>パーフルオロカーボン(PFC)光電池の製造におけるPFCの使用</t>
  </si>
  <si>
    <t>パーフルオロカーボン(PFC)溶剤等の用途へのPFCの使用</t>
  </si>
  <si>
    <t>パーフルオロカーボン(PFC)鉄道用シリコン整流器の廃棄</t>
  </si>
  <si>
    <t>六ふっ化硫黄(SF6)粒子加速器の使用</t>
  </si>
  <si>
    <t>Index用</t>
    <rPh sb="5" eb="6">
      <t>ヨウ</t>
    </rPh>
    <phoneticPr fontId="4"/>
  </si>
  <si>
    <t>グリーンエネルギーCO2 削減相当量</t>
  </si>
  <si>
    <t>排出量算定報告様式</t>
    <rPh sb="0" eb="3">
      <t>ハイシュツリョウ</t>
    </rPh>
    <rPh sb="3" eb="5">
      <t>サンテイ</t>
    </rPh>
    <rPh sb="5" eb="7">
      <t>ホウコク</t>
    </rPh>
    <rPh sb="7" eb="9">
      <t>ヨウシキ</t>
    </rPh>
    <phoneticPr fontId="4"/>
  </si>
  <si>
    <t>(量）</t>
    <rPh sb="1" eb="2">
      <t>リョウ</t>
    </rPh>
    <phoneticPr fontId="4"/>
  </si>
  <si>
    <t>年月日</t>
    <rPh sb="0" eb="3">
      <t>ネンガッピ</t>
    </rPh>
    <phoneticPr fontId="4"/>
  </si>
  <si>
    <t>移転量</t>
    <rPh sb="0" eb="2">
      <t>イテン</t>
    </rPh>
    <rPh sb="2" eb="3">
      <t>リョウ</t>
    </rPh>
    <phoneticPr fontId="4"/>
  </si>
  <si>
    <t xml:space="preserve">本様式は、GXリーグ算定・モニタリング・報告ガイドラインに基づき温室効果ガスの排出量を算定する様式です。
</t>
    <phoneticPr fontId="4"/>
  </si>
  <si>
    <t>以下の凡例に沿ってご入力ください。</t>
  </si>
  <si>
    <t>事務局の承認を受けた回収量</t>
    <phoneticPr fontId="4"/>
  </si>
  <si>
    <t>改訂履歴</t>
    <rPh sb="0" eb="4">
      <t>カイテイリレキ</t>
    </rPh>
    <phoneticPr fontId="4"/>
  </si>
  <si>
    <t>バージョン</t>
    <phoneticPr fontId="4"/>
  </si>
  <si>
    <t>改定日</t>
    <rPh sb="0" eb="3">
      <t>カイテイビ</t>
    </rPh>
    <phoneticPr fontId="4"/>
  </si>
  <si>
    <t>改定内容</t>
    <rPh sb="0" eb="4">
      <t>カイテイナイヨウ</t>
    </rPh>
    <phoneticPr fontId="4"/>
  </si>
  <si>
    <t>v1.0</t>
    <phoneticPr fontId="4"/>
  </si>
  <si>
    <t>初版を発行</t>
    <rPh sb="0" eb="2">
      <t>ショバン</t>
    </rPh>
    <rPh sb="3" eb="5">
      <t>ハッコウ</t>
    </rPh>
    <phoneticPr fontId="4"/>
  </si>
  <si>
    <t>v1.1</t>
    <phoneticPr fontId="4"/>
  </si>
  <si>
    <t>一部修正</t>
    <rPh sb="0" eb="2">
      <t>イチブ</t>
    </rPh>
    <rPh sb="2" eb="4">
      <t>シュウセイ</t>
    </rPh>
    <phoneticPr fontId="4"/>
  </si>
  <si>
    <t>年　　月　　日</t>
    <rPh sb="3" eb="4">
      <t>ゲツ</t>
    </rPh>
    <rPh sb="6" eb="7">
      <t>ヒ</t>
    </rPh>
    <phoneticPr fontId="4"/>
  </si>
  <si>
    <t>クレジットの分類</t>
    <rPh sb="6" eb="8">
      <t>ブンルイ</t>
    </rPh>
    <phoneticPr fontId="4"/>
  </si>
  <si>
    <t>適格クレジット等</t>
    <rPh sb="0" eb="2">
      <t>テキカク</t>
    </rPh>
    <rPh sb="7" eb="8">
      <t>ナド</t>
    </rPh>
    <phoneticPr fontId="4"/>
  </si>
  <si>
    <t>SAシート</t>
    <phoneticPr fontId="4"/>
  </si>
  <si>
    <t>※SUMIFSで利用</t>
    <rPh sb="8" eb="10">
      <t>リヨウ</t>
    </rPh>
    <phoneticPr fontId="4"/>
  </si>
  <si>
    <t>非化石証書無効化量
（tCO2e)</t>
    <rPh sb="0" eb="5">
      <t>ヒカセキショウショ</t>
    </rPh>
    <rPh sb="5" eb="9">
      <t>ムコウカリョウ</t>
    </rPh>
    <phoneticPr fontId="4"/>
  </si>
  <si>
    <t>控除可能な取組</t>
    <rPh sb="0" eb="4">
      <t>コウジョカノウ</t>
    </rPh>
    <rPh sb="5" eb="7">
      <t>トリクミ</t>
    </rPh>
    <phoneticPr fontId="4"/>
  </si>
  <si>
    <t>燃料の使用に関する選択肢</t>
    <rPh sb="0" eb="2">
      <t>ネンリョウ</t>
    </rPh>
    <rPh sb="3" eb="5">
      <t>シヨウ</t>
    </rPh>
    <rPh sb="6" eb="7">
      <t>カン</t>
    </rPh>
    <rPh sb="9" eb="12">
      <t>センタクシ</t>
    </rPh>
    <phoneticPr fontId="4"/>
  </si>
  <si>
    <t>タイプ</t>
    <phoneticPr fontId="4"/>
  </si>
  <si>
    <t>エネCOの場合</t>
    <rPh sb="5" eb="7">
      <t>バアイ</t>
    </rPh>
    <phoneticPr fontId="4"/>
  </si>
  <si>
    <t>非エネCOの場合</t>
    <rPh sb="0" eb="1">
      <t>ヒ</t>
    </rPh>
    <rPh sb="6" eb="8">
      <t>バアイ</t>
    </rPh>
    <phoneticPr fontId="4"/>
  </si>
  <si>
    <t>グリーン
エネルギーCO2 移転量（tCO2e)</t>
    <rPh sb="14" eb="16">
      <t>イテン</t>
    </rPh>
    <phoneticPr fontId="4"/>
  </si>
  <si>
    <t>グリーン
エネルギーCO2 無効化量
（tCO2e)</t>
    <rPh sb="14" eb="16">
      <t>ムコウ</t>
    </rPh>
    <rPh sb="16" eb="17">
      <t>カ</t>
    </rPh>
    <rPh sb="17" eb="18">
      <t>リョウ</t>
    </rPh>
    <phoneticPr fontId="4"/>
  </si>
  <si>
    <t>非化石証書</t>
    <rPh sb="0" eb="5">
      <t>ヒカセキショウショ</t>
    </rPh>
    <phoneticPr fontId="4"/>
  </si>
  <si>
    <t>適格クレジット
無効化量
（tCO2e)</t>
    <rPh sb="0" eb="2">
      <t>テキカク</t>
    </rPh>
    <phoneticPr fontId="4"/>
  </si>
  <si>
    <t>非化石証書</t>
    <rPh sb="0" eb="3">
      <t>ヒカセキ</t>
    </rPh>
    <rPh sb="3" eb="5">
      <t>ショウショ</t>
    </rPh>
    <phoneticPr fontId="4"/>
  </si>
  <si>
    <t>適格クレジット
移転量
（tCO2e)</t>
    <phoneticPr fontId="4"/>
  </si>
  <si>
    <t>グリーン
エネルギーCO2</t>
    <phoneticPr fontId="4"/>
  </si>
  <si>
    <t>3.　英語での開示</t>
    <rPh sb="3" eb="5">
      <t>エイゴ</t>
    </rPh>
    <rPh sb="7" eb="9">
      <t>カイジ</t>
    </rPh>
    <phoneticPr fontId="4"/>
  </si>
  <si>
    <t>英語での国内排出実績開示を有無</t>
    <rPh sb="0" eb="2">
      <t>エイゴ</t>
    </rPh>
    <rPh sb="4" eb="10">
      <t>コクナイハイシュツジッセキ</t>
    </rPh>
    <rPh sb="10" eb="12">
      <t>カイジ</t>
    </rPh>
    <rPh sb="13" eb="15">
      <t>ウム</t>
    </rPh>
    <phoneticPr fontId="4"/>
  </si>
  <si>
    <t>開示を希望</t>
    <phoneticPr fontId="4"/>
  </si>
  <si>
    <t>非開示を希望</t>
  </si>
  <si>
    <t>英語での開示</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</si>
</sst>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76" formatCode="#,##0;[Red]\-#,##0;&quot;－&quot;"/>
    <numFmt numFmtId="177" formatCode="0_);[Red]\(0\)"/>
    <numFmt numFmtId="178" formatCode="yyyy/m/d;@"/>
    <numFmt numFmtId="179" formatCode="0.0_ "/>
    <numFmt numFmtId="180" formatCode="0.0"/>
    <numFmt numFmtId="181" formatCode="0.000"/>
    <numFmt numFmtId="182" formatCode="0.000000"/>
    <numFmt numFmtId="183" formatCode="0.00000000"/>
    <numFmt numFmtId="184" formatCode="0.0000000"/>
    <numFmt numFmtId="185" formatCode="0.00000"/>
    <numFmt numFmtId="186" formatCode="0.0000"/>
    <numFmt numFmtId="187" formatCode="0.00000000000"/>
    <numFmt numFmtId="188" formatCode="0.0000000000"/>
    <numFmt numFmtId="189" formatCode="0.000000000"/>
    <numFmt numFmtId="190" formatCode="0.000000000000"/>
    <numFmt numFmtId="191" formatCode="#,##0.0000000;[Red]\-#,##0.0000000"/>
    <numFmt numFmtId="192" formatCode="0000000000000"/>
  </numFmts>
  <fonts count="25">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b/>
      <u/>
      <sz val="16"/>
      <color theme="1"/>
      <name val="游ゴシック"/>
      <family val="3"/>
      <charset val="128"/>
      <scheme val="minor"/>
    </font>
    <font>
      <sz val="6"/>
      <name val="游ゴシック"/>
      <family val="2"/>
      <charset val="128"/>
      <scheme val="minor"/>
    </font>
    <font>
      <b/>
      <sz val="12"/>
      <color theme="1"/>
      <name val="游ゴシック"/>
      <family val="3"/>
      <charset val="128"/>
      <scheme val="minor"/>
    </font>
    <font>
      <sz val="11"/>
      <color theme="1"/>
      <name val="メイリオ"/>
      <family val="3"/>
      <charset val="128"/>
    </font>
    <font>
      <u/>
      <sz val="11"/>
      <color theme="10"/>
      <name val="游ゴシック"/>
      <family val="2"/>
      <charset val="128"/>
      <scheme val="minor"/>
    </font>
    <font>
      <b/>
      <sz val="11"/>
      <color theme="0" tint="-0.499984740745262"/>
      <name val="游ゴシック"/>
      <family val="3"/>
      <charset val="128"/>
      <scheme val="minor"/>
    </font>
    <font>
      <b/>
      <sz val="11"/>
      <color theme="1"/>
      <name val="游ゴシック"/>
      <family val="3"/>
      <charset val="128"/>
      <scheme val="minor"/>
    </font>
    <font>
      <sz val="11"/>
      <color theme="1"/>
      <name val="游ゴシック"/>
      <family val="3"/>
      <charset val="128"/>
      <scheme val="minor"/>
    </font>
    <font>
      <sz val="6"/>
      <color theme="1"/>
      <name val="游ゴシック"/>
      <family val="3"/>
      <charset val="128"/>
      <scheme val="minor"/>
    </font>
    <font>
      <sz val="6"/>
      <color theme="1"/>
      <name val="游ゴシック"/>
      <family val="2"/>
      <charset val="128"/>
      <scheme val="minor"/>
    </font>
    <font>
      <sz val="11"/>
      <color theme="1"/>
      <name val="游ゴシック"/>
      <family val="2"/>
      <scheme val="minor"/>
    </font>
    <font>
      <sz val="11"/>
      <name val="ＭＳ ゴシック"/>
      <family val="3"/>
      <charset val="128"/>
    </font>
    <font>
      <sz val="11"/>
      <name val="游ゴシック"/>
      <family val="3"/>
      <charset val="128"/>
      <scheme val="minor"/>
    </font>
    <font>
      <sz val="10"/>
      <color theme="1"/>
      <name val="游ゴシック"/>
      <family val="2"/>
      <charset val="128"/>
      <scheme val="minor"/>
    </font>
    <font>
      <sz val="11"/>
      <color theme="0"/>
      <name val="游ゴシック"/>
      <family val="2"/>
      <charset val="128"/>
      <scheme val="minor"/>
    </font>
    <font>
      <sz val="11"/>
      <color theme="0"/>
      <name val="游ゴシック"/>
      <family val="3"/>
      <charset val="128"/>
      <scheme val="minor"/>
    </font>
    <font>
      <sz val="8"/>
      <color rgb="FF000000"/>
      <name val="Arial"/>
      <family val="2"/>
    </font>
    <font>
      <sz val="8"/>
      <color rgb="FF000000"/>
      <name val="MS Mincho"/>
      <family val="1"/>
      <charset val="128"/>
    </font>
    <font>
      <sz val="6"/>
      <color rgb="FF000000"/>
      <name val="Arial"/>
      <family val="2"/>
    </font>
    <font>
      <b/>
      <sz val="8"/>
      <color theme="0"/>
      <name val="Arial"/>
      <family val="2"/>
    </font>
    <font>
      <b/>
      <sz val="7"/>
      <color theme="0"/>
      <name val="MS Mincho"/>
      <family val="1"/>
      <charset val="128"/>
    </font>
    <font>
      <b/>
      <u/>
      <sz val="11"/>
      <color theme="1"/>
      <name val="游ゴシック"/>
      <family val="3"/>
      <charset val="128"/>
      <scheme val="minor"/>
    </font>
  </fonts>
  <fills count="13">
    <fill>
      <patternFill patternType="none"/>
    </fill>
    <fill>
      <patternFill patternType="gray125"/>
    </fill>
    <fill>
      <patternFill patternType="solid">
        <fgColor rgb="FF70FF5F"/>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rgb="FFFFFF00"/>
        <bgColor indexed="64"/>
      </patternFill>
    </fill>
    <fill>
      <patternFill patternType="solid">
        <fgColor theme="5" tint="0.79998168889431442"/>
        <bgColor indexed="64"/>
      </patternFill>
    </fill>
    <fill>
      <patternFill patternType="solid">
        <fgColor rgb="FFE8FFE8"/>
        <bgColor indexed="64"/>
      </patternFill>
    </fill>
    <fill>
      <patternFill patternType="solid">
        <fgColor rgb="FFFFE9C1"/>
        <bgColor indexed="64"/>
      </patternFill>
    </fill>
    <fill>
      <patternFill patternType="solid">
        <fgColor theme="0" tint="-0.34998626667073579"/>
        <bgColor indexed="64"/>
      </patternFill>
    </fill>
    <fill>
      <patternFill patternType="solid">
        <fgColor rgb="FF002060"/>
        <bgColor indexed="64"/>
      </patternFill>
    </fill>
    <fill>
      <patternFill patternType="solid">
        <fgColor theme="2" tint="-9.9978637043366805E-2"/>
        <bgColor indexed="64"/>
      </patternFill>
    </fill>
  </fills>
  <borders count="66">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top style="hair">
        <color indexed="64"/>
      </top>
      <bottom style="hair">
        <color indexed="64"/>
      </bottom>
      <diagonal/>
    </border>
    <border>
      <left style="medium">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medium">
        <color indexed="64"/>
      </top>
      <bottom style="hair">
        <color indexed="64"/>
      </bottom>
      <diagonal/>
    </border>
    <border>
      <left/>
      <right/>
      <top/>
      <bottom style="hair">
        <color auto="1"/>
      </bottom>
      <diagonal/>
    </border>
    <border>
      <left/>
      <right/>
      <top style="hair">
        <color auto="1"/>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diagonalUp="1">
      <left style="medium">
        <color indexed="64"/>
      </left>
      <right style="medium">
        <color indexed="64"/>
      </right>
      <top style="medium">
        <color indexed="64"/>
      </top>
      <bottom style="hair">
        <color indexed="64"/>
      </bottom>
      <diagonal style="thin">
        <color indexed="64"/>
      </diagonal>
    </border>
    <border>
      <left/>
      <right style="medium">
        <color indexed="64"/>
      </right>
      <top style="hair">
        <color indexed="64"/>
      </top>
      <bottom style="medium">
        <color indexed="64"/>
      </bottom>
      <diagonal/>
    </border>
    <border diagonalDown="1">
      <left style="thin">
        <color indexed="64"/>
      </left>
      <right style="medium">
        <color indexed="64"/>
      </right>
      <top style="thin">
        <color indexed="64"/>
      </top>
      <bottom style="thin">
        <color indexed="64"/>
      </bottom>
      <diagonal style="thin">
        <color indexed="64"/>
      </diagonal>
    </border>
  </borders>
  <cellStyleXfs count="6">
    <xf numFmtId="0" fontId="0" fillId="0" borderId="0">
      <alignment vertical="center"/>
    </xf>
    <xf numFmtId="38" fontId="1" fillId="0" borderId="0" applyFont="0" applyFill="0" applyBorder="0" applyAlignment="0" applyProtection="0">
      <alignment vertical="center"/>
    </xf>
    <xf numFmtId="0" fontId="7" fillId="0" borderId="0" applyNumberFormat="0" applyFill="0" applyBorder="0" applyAlignment="0" applyProtection="0">
      <alignment vertical="center"/>
    </xf>
    <xf numFmtId="0" fontId="1" fillId="0" borderId="0">
      <alignment vertical="center"/>
    </xf>
    <xf numFmtId="0" fontId="13" fillId="0" borderId="0"/>
    <xf numFmtId="176" fontId="14" fillId="0" borderId="0">
      <alignment vertical="top"/>
    </xf>
  </cellStyleXfs>
  <cellXfs count="230">
    <xf numFmtId="0" fontId="0" fillId="0" borderId="0" xfId="0">
      <alignment vertical="center"/>
    </xf>
    <xf numFmtId="0" fontId="3" fillId="2" borderId="0" xfId="0" applyFont="1" applyFill="1">
      <alignment vertical="center"/>
    </xf>
    <xf numFmtId="0" fontId="0" fillId="2" borderId="0" xfId="0" applyFill="1">
      <alignment vertical="center"/>
    </xf>
    <xf numFmtId="0" fontId="5" fillId="2" borderId="0" xfId="0" applyFont="1" applyFill="1">
      <alignment vertical="center"/>
    </xf>
    <xf numFmtId="0" fontId="6" fillId="0" borderId="0" xfId="0" applyFont="1">
      <alignment vertical="center"/>
    </xf>
    <xf numFmtId="0" fontId="6" fillId="3" borderId="0" xfId="0" applyFont="1" applyFill="1">
      <alignment vertical="center"/>
    </xf>
    <xf numFmtId="0" fontId="6" fillId="4" borderId="0" xfId="0" applyFont="1" applyFill="1">
      <alignment vertical="center"/>
    </xf>
    <xf numFmtId="0" fontId="9" fillId="0" borderId="0" xfId="0" applyFont="1">
      <alignment vertical="center"/>
    </xf>
    <xf numFmtId="0" fontId="2" fillId="0" borderId="0" xfId="0" applyFont="1">
      <alignment vertical="center"/>
    </xf>
    <xf numFmtId="0" fontId="0" fillId="0" borderId="31" xfId="0" applyBorder="1">
      <alignment vertical="center"/>
    </xf>
    <xf numFmtId="0" fontId="0" fillId="0" borderId="14" xfId="0" applyBorder="1">
      <alignment vertical="center"/>
    </xf>
    <xf numFmtId="0" fontId="0" fillId="0" borderId="35" xfId="0" applyBorder="1">
      <alignment vertical="center"/>
    </xf>
    <xf numFmtId="0" fontId="11" fillId="0" borderId="35" xfId="0" applyFont="1" applyBorder="1">
      <alignment vertical="center"/>
    </xf>
    <xf numFmtId="0" fontId="12" fillId="0" borderId="35" xfId="0" applyFont="1" applyBorder="1">
      <alignment vertical="center"/>
    </xf>
    <xf numFmtId="0" fontId="0" fillId="3" borderId="31" xfId="0" applyFill="1" applyBorder="1">
      <alignment vertical="center"/>
    </xf>
    <xf numFmtId="0" fontId="0" fillId="0" borderId="36" xfId="0" applyBorder="1">
      <alignment vertical="center"/>
    </xf>
    <xf numFmtId="0" fontId="0" fillId="0" borderId="37" xfId="0" applyBorder="1">
      <alignment vertical="center"/>
    </xf>
    <xf numFmtId="0" fontId="0" fillId="0" borderId="38" xfId="0" applyBorder="1">
      <alignment vertical="center"/>
    </xf>
    <xf numFmtId="0" fontId="9" fillId="0" borderId="39" xfId="0" applyFont="1" applyBorder="1">
      <alignment vertical="center"/>
    </xf>
    <xf numFmtId="0" fontId="0" fillId="6" borderId="0" xfId="0" applyFill="1">
      <alignment vertical="center"/>
    </xf>
    <xf numFmtId="0" fontId="0" fillId="0" borderId="0" xfId="0" applyBorder="1">
      <alignment vertical="center"/>
    </xf>
    <xf numFmtId="0" fontId="0" fillId="5" borderId="0" xfId="0" applyFill="1">
      <alignment vertical="center"/>
    </xf>
    <xf numFmtId="0" fontId="17" fillId="11" borderId="0" xfId="0" applyFont="1" applyFill="1">
      <alignment vertical="center"/>
    </xf>
    <xf numFmtId="0" fontId="18" fillId="11" borderId="0" xfId="0" applyFont="1" applyFill="1">
      <alignment vertical="center"/>
    </xf>
    <xf numFmtId="0" fontId="0" fillId="0" borderId="59" xfId="0" applyBorder="1">
      <alignment vertical="center"/>
    </xf>
    <xf numFmtId="0" fontId="0" fillId="0" borderId="50" xfId="0" applyBorder="1">
      <alignment vertical="center"/>
    </xf>
    <xf numFmtId="0" fontId="0" fillId="6" borderId="50" xfId="0" applyFill="1" applyBorder="1">
      <alignment vertical="center"/>
    </xf>
    <xf numFmtId="0" fontId="0" fillId="7" borderId="50" xfId="0" applyFill="1" applyBorder="1">
      <alignment vertical="center"/>
    </xf>
    <xf numFmtId="0" fontId="0" fillId="0" borderId="60" xfId="0" applyBorder="1">
      <alignment vertical="center"/>
    </xf>
    <xf numFmtId="179" fontId="0" fillId="0" borderId="59" xfId="0" applyNumberFormat="1" applyBorder="1">
      <alignment vertical="center"/>
    </xf>
    <xf numFmtId="180" fontId="0" fillId="0" borderId="50" xfId="0" applyNumberFormat="1" applyBorder="1">
      <alignment vertical="center"/>
    </xf>
    <xf numFmtId="182" fontId="0" fillId="0" borderId="50" xfId="0" applyNumberFormat="1" applyBorder="1">
      <alignment vertical="center"/>
    </xf>
    <xf numFmtId="0" fontId="0" fillId="0" borderId="50" xfId="0" applyBorder="1" applyAlignment="1">
      <alignment vertical="center" wrapText="1"/>
    </xf>
    <xf numFmtId="181" fontId="0" fillId="0" borderId="50" xfId="0" applyNumberFormat="1" applyBorder="1">
      <alignment vertical="center"/>
    </xf>
    <xf numFmtId="2" fontId="0" fillId="0" borderId="50" xfId="0" applyNumberFormat="1" applyBorder="1">
      <alignment vertical="center"/>
    </xf>
    <xf numFmtId="49" fontId="0" fillId="0" borderId="50" xfId="0" applyNumberFormat="1" applyBorder="1" applyAlignment="1">
      <alignment horizontal="right" vertical="center"/>
    </xf>
    <xf numFmtId="183" fontId="0" fillId="0" borderId="50" xfId="0" applyNumberFormat="1" applyBorder="1">
      <alignment vertical="center"/>
    </xf>
    <xf numFmtId="184" fontId="0" fillId="0" borderId="50" xfId="0" applyNumberFormat="1" applyBorder="1">
      <alignment vertical="center"/>
    </xf>
    <xf numFmtId="185" fontId="0" fillId="0" borderId="50" xfId="0" applyNumberFormat="1" applyBorder="1">
      <alignment vertical="center"/>
    </xf>
    <xf numFmtId="186" fontId="0" fillId="0" borderId="50" xfId="0" applyNumberFormat="1" applyBorder="1">
      <alignment vertical="center"/>
    </xf>
    <xf numFmtId="187" fontId="15" fillId="0" borderId="0" xfId="0" applyNumberFormat="1" applyFont="1" applyAlignment="1">
      <alignment horizontal="right" vertical="top"/>
    </xf>
    <xf numFmtId="188" fontId="15" fillId="0" borderId="60" xfId="0" applyNumberFormat="1" applyFont="1" applyBorder="1" applyAlignment="1">
      <alignment horizontal="right" vertical="top"/>
    </xf>
    <xf numFmtId="189" fontId="0" fillId="0" borderId="50" xfId="0" applyNumberFormat="1" applyBorder="1">
      <alignment vertical="center"/>
    </xf>
    <xf numFmtId="190" fontId="15" fillId="0" borderId="0" xfId="0" applyNumberFormat="1" applyFont="1" applyAlignment="1">
      <alignment horizontal="right" vertical="top"/>
    </xf>
    <xf numFmtId="188" fontId="15" fillId="0" borderId="0" xfId="0" applyNumberFormat="1" applyFont="1" applyAlignment="1">
      <alignment horizontal="right" vertical="top"/>
    </xf>
    <xf numFmtId="0" fontId="0" fillId="0" borderId="0" xfId="0" applyBorder="1" applyAlignment="1">
      <alignment vertical="center" wrapText="1"/>
    </xf>
    <xf numFmtId="0" fontId="18" fillId="5" borderId="0" xfId="0" applyFont="1" applyFill="1">
      <alignment vertical="center"/>
    </xf>
    <xf numFmtId="0" fontId="0" fillId="5" borderId="0" xfId="0" applyFill="1" applyBorder="1">
      <alignment vertical="center"/>
    </xf>
    <xf numFmtId="0" fontId="0" fillId="5" borderId="0" xfId="0" applyFill="1" applyBorder="1" applyAlignment="1">
      <alignment vertical="center" wrapText="1"/>
    </xf>
    <xf numFmtId="0" fontId="0" fillId="3" borderId="50" xfId="0" applyFill="1" applyBorder="1">
      <alignment vertical="center"/>
    </xf>
    <xf numFmtId="0" fontId="0" fillId="0" borderId="43" xfId="0" applyBorder="1">
      <alignment vertical="center"/>
    </xf>
    <xf numFmtId="0" fontId="0" fillId="0" borderId="61" xfId="0" applyBorder="1">
      <alignment vertical="center"/>
    </xf>
    <xf numFmtId="0" fontId="0" fillId="0" borderId="42" xfId="0" applyBorder="1">
      <alignment vertical="center"/>
    </xf>
    <xf numFmtId="0" fontId="0" fillId="0" borderId="62" xfId="0" applyBorder="1">
      <alignment vertical="center"/>
    </xf>
    <xf numFmtId="0" fontId="0" fillId="5" borderId="50" xfId="0" applyFill="1" applyBorder="1">
      <alignment vertical="center"/>
    </xf>
    <xf numFmtId="0" fontId="0" fillId="0" borderId="50" xfId="0" applyFill="1" applyBorder="1">
      <alignment vertical="center"/>
    </xf>
    <xf numFmtId="181" fontId="0" fillId="0" borderId="50" xfId="0" applyNumberFormat="1" applyFill="1" applyBorder="1">
      <alignment vertical="center"/>
    </xf>
    <xf numFmtId="0" fontId="0" fillId="0" borderId="0" xfId="0" applyFill="1">
      <alignment vertical="center"/>
    </xf>
    <xf numFmtId="191" fontId="0" fillId="0" borderId="50" xfId="1" applyNumberFormat="1" applyFont="1" applyFill="1" applyBorder="1">
      <alignment vertical="center"/>
    </xf>
    <xf numFmtId="0" fontId="24" fillId="0" borderId="0" xfId="0" applyFont="1">
      <alignment vertical="center"/>
    </xf>
    <xf numFmtId="0" fontId="0" fillId="0" borderId="31" xfId="0" applyFill="1" applyBorder="1">
      <alignment vertical="center"/>
    </xf>
    <xf numFmtId="0" fontId="0" fillId="0" borderId="39" xfId="0" applyBorder="1">
      <alignment vertical="center"/>
    </xf>
    <xf numFmtId="0" fontId="0" fillId="0" borderId="0" xfId="0" applyFill="1" applyBorder="1">
      <alignment vertical="center"/>
    </xf>
    <xf numFmtId="0" fontId="0" fillId="10" borderId="0" xfId="0" applyFill="1">
      <alignment vertical="center"/>
    </xf>
    <xf numFmtId="0" fontId="0" fillId="0" borderId="53" xfId="0" applyBorder="1">
      <alignment vertical="center"/>
    </xf>
    <xf numFmtId="0" fontId="0" fillId="0" borderId="55" xfId="0" applyBorder="1">
      <alignment vertical="center"/>
    </xf>
    <xf numFmtId="0" fontId="0" fillId="0" borderId="0" xfId="0" applyProtection="1">
      <alignment vertical="center"/>
      <protection locked="0"/>
    </xf>
    <xf numFmtId="0" fontId="0" fillId="0" borderId="0" xfId="0" applyAlignment="1" applyProtection="1">
      <alignment horizontal="center" vertical="center"/>
      <protection locked="0"/>
    </xf>
    <xf numFmtId="0" fontId="0" fillId="4" borderId="46" xfId="0" applyFill="1" applyBorder="1" applyAlignment="1" applyProtection="1">
      <alignment horizontal="center" vertical="center"/>
      <protection locked="0"/>
    </xf>
    <xf numFmtId="0" fontId="0" fillId="4" borderId="45" xfId="0" applyFill="1" applyBorder="1" applyAlignment="1" applyProtection="1">
      <alignment horizontal="center" vertical="center"/>
      <protection locked="0"/>
    </xf>
    <xf numFmtId="0" fontId="0" fillId="4" borderId="44" xfId="0" applyFill="1" applyBorder="1" applyAlignment="1" applyProtection="1">
      <alignment horizontal="center" vertical="center"/>
      <protection locked="0"/>
    </xf>
    <xf numFmtId="0" fontId="16" fillId="2" borderId="18" xfId="0" applyFont="1" applyFill="1" applyBorder="1" applyAlignment="1" applyProtection="1">
      <alignment horizontal="center" vertical="top"/>
      <protection locked="0"/>
    </xf>
    <xf numFmtId="0" fontId="16" fillId="2" borderId="1" xfId="0" applyFont="1" applyFill="1" applyBorder="1" applyAlignment="1" applyProtection="1">
      <alignment horizontal="center" vertical="top"/>
      <protection locked="0"/>
    </xf>
    <xf numFmtId="0" fontId="16" fillId="2" borderId="1" xfId="0" applyFont="1" applyFill="1" applyBorder="1" applyAlignment="1" applyProtection="1">
      <alignment horizontal="center" vertical="top" wrapText="1"/>
      <protection locked="0"/>
    </xf>
    <xf numFmtId="0" fontId="16" fillId="2" borderId="54" xfId="0" applyFont="1" applyFill="1" applyBorder="1" applyAlignment="1" applyProtection="1">
      <alignment horizontal="center" vertical="top" wrapText="1"/>
      <protection locked="0"/>
    </xf>
    <xf numFmtId="0" fontId="16" fillId="2" borderId="2" xfId="0" applyFont="1" applyFill="1" applyBorder="1" applyAlignment="1" applyProtection="1">
      <alignment horizontal="center" vertical="top" wrapText="1"/>
      <protection locked="0"/>
    </xf>
    <xf numFmtId="177" fontId="0" fillId="3" borderId="46" xfId="0" applyNumberFormat="1" applyFill="1" applyBorder="1" applyAlignment="1" applyProtection="1">
      <alignment horizontal="center" vertical="center"/>
      <protection locked="0"/>
    </xf>
    <xf numFmtId="0" fontId="0" fillId="3" borderId="46" xfId="0" applyFill="1" applyBorder="1" applyAlignment="1" applyProtection="1">
      <alignment horizontal="center" vertical="center"/>
      <protection locked="0"/>
    </xf>
    <xf numFmtId="177" fontId="0" fillId="3" borderId="45" xfId="0" applyNumberFormat="1" applyFill="1" applyBorder="1" applyAlignment="1" applyProtection="1">
      <alignment horizontal="center" vertical="center"/>
      <protection locked="0"/>
    </xf>
    <xf numFmtId="0" fontId="0" fillId="3" borderId="45" xfId="0" applyFill="1" applyBorder="1" applyAlignment="1" applyProtection="1">
      <alignment horizontal="center" vertical="center"/>
      <protection locked="0"/>
    </xf>
    <xf numFmtId="177" fontId="0" fillId="3" borderId="44" xfId="0" applyNumberFormat="1" applyFill="1" applyBorder="1" applyAlignment="1" applyProtection="1">
      <alignment horizontal="center" vertical="center"/>
      <protection locked="0"/>
    </xf>
    <xf numFmtId="0" fontId="0" fillId="3" borderId="44" xfId="0" applyFill="1" applyBorder="1" applyAlignment="1" applyProtection="1">
      <alignment horizontal="center" vertical="center"/>
      <protection locked="0"/>
    </xf>
    <xf numFmtId="0" fontId="6" fillId="7" borderId="0" xfId="0" applyFont="1" applyFill="1">
      <alignment vertical="center"/>
    </xf>
    <xf numFmtId="178" fontId="0" fillId="4" borderId="45" xfId="0" applyNumberFormat="1" applyFill="1" applyBorder="1" applyAlignment="1" applyProtection="1">
      <alignment horizontal="center" vertical="center"/>
      <protection locked="0"/>
    </xf>
    <xf numFmtId="178" fontId="0" fillId="4" borderId="44" xfId="0" applyNumberFormat="1" applyFill="1" applyBorder="1" applyAlignment="1" applyProtection="1">
      <alignment horizontal="center" vertical="center"/>
      <protection locked="0"/>
    </xf>
    <xf numFmtId="178" fontId="0" fillId="4" borderId="46" xfId="0" applyNumberForma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3" borderId="22" xfId="0" applyFill="1" applyBorder="1">
      <alignment vertical="center"/>
    </xf>
    <xf numFmtId="0" fontId="0" fillId="0" borderId="22" xfId="0" applyBorder="1">
      <alignment vertical="center"/>
    </xf>
    <xf numFmtId="0" fontId="0" fillId="0" borderId="0" xfId="0" applyProtection="1">
      <alignment vertical="center"/>
    </xf>
    <xf numFmtId="0" fontId="9" fillId="0" borderId="0" xfId="0" applyFont="1" applyProtection="1">
      <alignment vertical="center"/>
    </xf>
    <xf numFmtId="0" fontId="0" fillId="0" borderId="0" xfId="0" applyAlignment="1" applyProtection="1">
      <alignment horizontal="center" vertical="center"/>
    </xf>
    <xf numFmtId="0" fontId="0" fillId="2" borderId="18" xfId="0" applyFill="1" applyBorder="1" applyProtection="1">
      <alignment vertical="center"/>
    </xf>
    <xf numFmtId="0" fontId="0" fillId="2" borderId="4" xfId="0" applyFill="1" applyBorder="1" applyProtection="1">
      <alignment vertical="center"/>
    </xf>
    <xf numFmtId="0" fontId="0" fillId="2" borderId="5" xfId="0" applyFill="1" applyBorder="1" applyProtection="1">
      <alignment vertical="center"/>
    </xf>
    <xf numFmtId="0" fontId="10" fillId="2" borderId="39" xfId="0" applyFont="1" applyFill="1" applyBorder="1" applyProtection="1">
      <alignment vertical="center"/>
    </xf>
    <xf numFmtId="0" fontId="0" fillId="0" borderId="0" xfId="0" applyBorder="1" applyProtection="1">
      <alignment vertical="center"/>
    </xf>
    <xf numFmtId="0" fontId="0" fillId="5" borderId="0" xfId="0" applyFill="1" applyProtection="1">
      <alignment vertical="center"/>
    </xf>
    <xf numFmtId="38" fontId="0" fillId="7" borderId="47" xfId="1" applyFont="1" applyFill="1" applyBorder="1" applyAlignment="1" applyProtection="1">
      <alignment horizontal="center" vertical="center"/>
    </xf>
    <xf numFmtId="0" fontId="0" fillId="7" borderId="46" xfId="0" applyFill="1" applyBorder="1" applyAlignment="1" applyProtection="1">
      <alignment horizontal="center" vertical="center"/>
    </xf>
    <xf numFmtId="0" fontId="0" fillId="7" borderId="45" xfId="0" applyFill="1" applyBorder="1" applyAlignment="1" applyProtection="1">
      <alignment horizontal="center" vertical="center"/>
    </xf>
    <xf numFmtId="0" fontId="0" fillId="7" borderId="44" xfId="0" applyFill="1" applyBorder="1" applyAlignment="1" applyProtection="1">
      <alignment horizontal="center" vertical="center"/>
    </xf>
    <xf numFmtId="0" fontId="2" fillId="0" borderId="0" xfId="0" applyFont="1" applyProtection="1">
      <alignment vertical="center"/>
    </xf>
    <xf numFmtId="0" fontId="8" fillId="0" borderId="0" xfId="0" applyFont="1" applyProtection="1">
      <alignment vertical="center"/>
    </xf>
    <xf numFmtId="0" fontId="10" fillId="2" borderId="38" xfId="0" applyFont="1" applyFill="1" applyBorder="1" applyProtection="1">
      <alignment vertical="center"/>
    </xf>
    <xf numFmtId="0" fontId="10" fillId="0" borderId="0" xfId="0" applyFont="1" applyProtection="1">
      <alignment vertical="center"/>
    </xf>
    <xf numFmtId="0" fontId="0" fillId="7" borderId="39" xfId="0" applyFill="1" applyBorder="1" applyAlignment="1" applyProtection="1">
      <alignment horizontal="center" vertical="center"/>
    </xf>
    <xf numFmtId="192" fontId="0" fillId="7" borderId="36" xfId="0" applyNumberFormat="1" applyFill="1" applyBorder="1" applyAlignment="1" applyProtection="1">
      <alignment horizontal="center" vertical="center"/>
    </xf>
    <xf numFmtId="0" fontId="0" fillId="2" borderId="1" xfId="0" applyFill="1" applyBorder="1" applyProtection="1">
      <alignment vertical="center"/>
    </xf>
    <xf numFmtId="0" fontId="0" fillId="2" borderId="2" xfId="0" applyFill="1" applyBorder="1" applyProtection="1">
      <alignment vertical="center"/>
    </xf>
    <xf numFmtId="0" fontId="0" fillId="0" borderId="3" xfId="0" applyBorder="1" applyProtection="1">
      <alignment vertical="center"/>
    </xf>
    <xf numFmtId="0" fontId="0" fillId="2" borderId="6" xfId="0" applyFill="1" applyBorder="1" applyProtection="1">
      <alignment vertical="center"/>
    </xf>
    <xf numFmtId="0" fontId="0" fillId="2" borderId="7" xfId="0" applyFill="1" applyBorder="1" applyProtection="1">
      <alignment vertical="center"/>
    </xf>
    <xf numFmtId="0" fontId="0" fillId="0" borderId="7" xfId="0" applyBorder="1" applyProtection="1">
      <alignment vertical="center"/>
    </xf>
    <xf numFmtId="0" fontId="7" fillId="5" borderId="14" xfId="2" applyFill="1" applyBorder="1" applyAlignment="1" applyProtection="1">
      <alignment vertical="center"/>
    </xf>
    <xf numFmtId="0" fontId="0" fillId="5" borderId="14" xfId="0" applyFill="1" applyBorder="1" applyProtection="1">
      <alignment vertical="center"/>
    </xf>
    <xf numFmtId="0" fontId="0" fillId="0" borderId="10" xfId="0" applyBorder="1" applyProtection="1">
      <alignment vertical="center"/>
    </xf>
    <xf numFmtId="0" fontId="0" fillId="5" borderId="10" xfId="0" applyFill="1" applyBorder="1" applyProtection="1">
      <alignment vertical="center"/>
    </xf>
    <xf numFmtId="0" fontId="0" fillId="2" borderId="17" xfId="0" applyFill="1" applyBorder="1" applyProtection="1">
      <alignment vertical="center"/>
    </xf>
    <xf numFmtId="0" fontId="0" fillId="2" borderId="11" xfId="0" applyFill="1" applyBorder="1" applyProtection="1">
      <alignment vertical="center"/>
    </xf>
    <xf numFmtId="0" fontId="0" fillId="0" borderId="0" xfId="0" applyFill="1" applyProtection="1">
      <alignment vertical="center"/>
    </xf>
    <xf numFmtId="0" fontId="0" fillId="0" borderId="6" xfId="0" applyBorder="1" applyProtection="1">
      <alignment vertical="center"/>
    </xf>
    <xf numFmtId="0" fontId="0" fillId="0" borderId="17" xfId="0" applyBorder="1" applyProtection="1">
      <alignment vertical="center"/>
    </xf>
    <xf numFmtId="0" fontId="0" fillId="0" borderId="11" xfId="0" applyBorder="1" applyProtection="1">
      <alignment vertical="center"/>
    </xf>
    <xf numFmtId="0" fontId="10" fillId="0" borderId="21" xfId="0" applyFont="1" applyBorder="1" applyAlignment="1" applyProtection="1">
      <alignment horizontal="right" vertical="center"/>
    </xf>
    <xf numFmtId="0" fontId="0" fillId="0" borderId="8" xfId="0" applyBorder="1" applyProtection="1">
      <alignment vertical="center"/>
    </xf>
    <xf numFmtId="0" fontId="0" fillId="0" borderId="22" xfId="0" applyBorder="1" applyProtection="1">
      <alignment vertical="center"/>
    </xf>
    <xf numFmtId="38" fontId="0" fillId="7" borderId="16" xfId="1" applyFont="1" applyFill="1" applyBorder="1" applyAlignment="1" applyProtection="1">
      <alignment horizontal="center" vertical="center"/>
    </xf>
    <xf numFmtId="0" fontId="0" fillId="0" borderId="21" xfId="0" applyBorder="1" applyProtection="1">
      <alignment vertical="center"/>
    </xf>
    <xf numFmtId="0" fontId="0" fillId="0" borderId="0" xfId="0" applyAlignment="1" applyProtection="1">
      <alignment horizontal="center" vertical="center"/>
    </xf>
    <xf numFmtId="0" fontId="0" fillId="0" borderId="1" xfId="0" applyBorder="1" applyProtection="1">
      <alignment vertical="center"/>
    </xf>
    <xf numFmtId="0" fontId="0" fillId="0" borderId="2" xfId="0" applyBorder="1" applyProtection="1">
      <alignment vertical="center"/>
    </xf>
    <xf numFmtId="0" fontId="0" fillId="2" borderId="20" xfId="0" applyFill="1" applyBorder="1" applyAlignment="1" applyProtection="1">
      <alignment horizontal="center" vertical="center"/>
    </xf>
    <xf numFmtId="0" fontId="0" fillId="2" borderId="19" xfId="0" applyFill="1" applyBorder="1" applyAlignment="1" applyProtection="1">
      <alignment horizontal="center" vertical="center"/>
    </xf>
    <xf numFmtId="0" fontId="0" fillId="2" borderId="5" xfId="0" applyFill="1" applyBorder="1" applyAlignment="1" applyProtection="1">
      <alignment horizontal="center" vertical="center"/>
    </xf>
    <xf numFmtId="0" fontId="0" fillId="5" borderId="21" xfId="0" applyFill="1" applyBorder="1" applyProtection="1">
      <alignment vertical="center"/>
    </xf>
    <xf numFmtId="38" fontId="0" fillId="0" borderId="0" xfId="1" applyFont="1" applyBorder="1" applyAlignment="1" applyProtection="1">
      <alignment horizontal="center" vertical="center"/>
    </xf>
    <xf numFmtId="0" fontId="0" fillId="0" borderId="0" xfId="0" applyNumberFormat="1" applyAlignment="1" applyProtection="1">
      <alignment horizontal="center" vertical="center"/>
    </xf>
    <xf numFmtId="0" fontId="9" fillId="2" borderId="55" xfId="0" applyFont="1" applyFill="1" applyBorder="1" applyAlignment="1" applyProtection="1">
      <alignment horizontal="center" vertical="center" wrapText="1"/>
    </xf>
    <xf numFmtId="0" fontId="9" fillId="2" borderId="40" xfId="0" applyFont="1" applyFill="1" applyBorder="1" applyAlignment="1" applyProtection="1">
      <alignment horizontal="center" vertical="center" wrapText="1"/>
    </xf>
    <xf numFmtId="0" fontId="9" fillId="2" borderId="52" xfId="0" applyFont="1" applyFill="1" applyBorder="1" applyAlignment="1" applyProtection="1">
      <alignment horizontal="center" vertical="center" wrapText="1"/>
    </xf>
    <xf numFmtId="0" fontId="24" fillId="0" borderId="0" xfId="0" applyFont="1" applyProtection="1">
      <alignment vertical="center"/>
    </xf>
    <xf numFmtId="0" fontId="9" fillId="8" borderId="58" xfId="0" applyFont="1" applyFill="1" applyBorder="1" applyAlignment="1" applyProtection="1">
      <alignment horizontal="center" vertical="center"/>
    </xf>
    <xf numFmtId="38" fontId="0" fillId="7" borderId="56" xfId="1" applyFont="1" applyFill="1" applyBorder="1" applyAlignment="1" applyProtection="1">
      <alignment horizontal="center" vertical="center"/>
    </xf>
    <xf numFmtId="38" fontId="0" fillId="12" borderId="63" xfId="1" applyFont="1" applyFill="1" applyBorder="1" applyAlignment="1" applyProtection="1">
      <alignment horizontal="center" vertical="center"/>
    </xf>
    <xf numFmtId="0" fontId="9" fillId="9" borderId="36" xfId="0" applyFont="1" applyFill="1" applyBorder="1" applyAlignment="1" applyProtection="1">
      <alignment horizontal="center" vertical="center"/>
    </xf>
    <xf numFmtId="38" fontId="0" fillId="7" borderId="34" xfId="1" applyFont="1" applyFill="1" applyBorder="1" applyAlignment="1" applyProtection="1">
      <alignment horizontal="center" vertical="center"/>
    </xf>
    <xf numFmtId="0" fontId="16" fillId="2" borderId="18" xfId="0" applyFont="1" applyFill="1" applyBorder="1" applyAlignment="1" applyProtection="1">
      <alignment horizontal="center" vertical="top"/>
    </xf>
    <xf numFmtId="0" fontId="16" fillId="2" borderId="18" xfId="0" applyFont="1" applyFill="1" applyBorder="1" applyAlignment="1" applyProtection="1">
      <alignment horizontal="center" vertical="top" wrapText="1"/>
    </xf>
    <xf numFmtId="0" fontId="16" fillId="2" borderId="27" xfId="0" applyFont="1" applyFill="1" applyBorder="1" applyAlignment="1" applyProtection="1">
      <alignment horizontal="center" vertical="top" wrapText="1"/>
    </xf>
    <xf numFmtId="0" fontId="16" fillId="2" borderId="5" xfId="0" applyFont="1" applyFill="1" applyBorder="1" applyAlignment="1" applyProtection="1">
      <alignment horizontal="center" vertical="top" wrapText="1"/>
    </xf>
    <xf numFmtId="0" fontId="0" fillId="0" borderId="24" xfId="0" applyBorder="1" applyProtection="1">
      <alignment vertical="center"/>
    </xf>
    <xf numFmtId="0" fontId="0" fillId="4" borderId="46" xfId="0" applyNumberFormat="1" applyFill="1" applyBorder="1" applyAlignment="1" applyProtection="1">
      <alignment horizontal="center" vertical="center"/>
      <protection locked="0"/>
    </xf>
    <xf numFmtId="0" fontId="0" fillId="4" borderId="45" xfId="0" applyNumberFormat="1" applyFill="1" applyBorder="1" applyAlignment="1" applyProtection="1">
      <alignment horizontal="center" vertical="center"/>
      <protection locked="0"/>
    </xf>
    <xf numFmtId="0" fontId="0" fillId="4" borderId="44" xfId="0" applyNumberFormat="1" applyFill="1" applyBorder="1" applyAlignment="1" applyProtection="1">
      <alignment horizontal="center" vertical="center"/>
      <protection locked="0"/>
    </xf>
    <xf numFmtId="0" fontId="0" fillId="0" borderId="23" xfId="0" applyBorder="1" applyAlignment="1">
      <alignment horizontal="left" vertical="center"/>
    </xf>
    <xf numFmtId="0" fontId="0" fillId="0" borderId="22" xfId="0" applyBorder="1" applyAlignment="1">
      <alignment horizontal="left" vertical="center"/>
    </xf>
    <xf numFmtId="0" fontId="0" fillId="0" borderId="8" xfId="0" applyBorder="1" applyAlignment="1">
      <alignment horizontal="left" vertical="center"/>
    </xf>
    <xf numFmtId="31" fontId="0" fillId="0" borderId="23" xfId="0" applyNumberFormat="1" applyBorder="1" applyAlignment="1">
      <alignment horizontal="left" vertical="center"/>
    </xf>
    <xf numFmtId="0" fontId="9" fillId="0" borderId="23" xfId="0" applyFont="1" applyBorder="1" applyAlignment="1">
      <alignment horizontal="center" vertical="center"/>
    </xf>
    <xf numFmtId="0" fontId="9" fillId="0" borderId="22" xfId="0" applyFont="1" applyBorder="1" applyAlignment="1">
      <alignment horizontal="center" vertical="center"/>
    </xf>
    <xf numFmtId="0" fontId="9" fillId="0" borderId="8" xfId="0" applyFont="1" applyBorder="1" applyAlignment="1">
      <alignment horizontal="center" vertical="center"/>
    </xf>
    <xf numFmtId="0" fontId="0" fillId="2" borderId="19" xfId="0" applyFill="1" applyBorder="1" applyAlignment="1" applyProtection="1">
      <alignment horizontal="center" vertical="center"/>
    </xf>
    <xf numFmtId="0" fontId="0" fillId="2" borderId="29" xfId="0" applyFill="1" applyBorder="1" applyAlignment="1" applyProtection="1">
      <alignment horizontal="center" vertical="center"/>
    </xf>
    <xf numFmtId="38" fontId="0" fillId="7" borderId="22" xfId="0" applyNumberFormat="1" applyFill="1" applyBorder="1" applyAlignment="1" applyProtection="1">
      <alignment horizontal="center" vertical="center"/>
    </xf>
    <xf numFmtId="0" fontId="0" fillId="7" borderId="32" xfId="0" applyFill="1" applyBorder="1" applyAlignment="1" applyProtection="1">
      <alignment horizontal="center" vertical="center"/>
    </xf>
    <xf numFmtId="38" fontId="0" fillId="7" borderId="25" xfId="0" applyNumberFormat="1" applyFill="1" applyBorder="1" applyAlignment="1" applyProtection="1">
      <alignment horizontal="center" vertical="center"/>
    </xf>
    <xf numFmtId="0" fontId="0" fillId="7" borderId="34" xfId="0" applyFill="1" applyBorder="1" applyAlignment="1" applyProtection="1">
      <alignment horizontal="center" vertical="center"/>
    </xf>
    <xf numFmtId="0" fontId="0" fillId="3" borderId="12" xfId="0" applyFill="1" applyBorder="1" applyAlignment="1" applyProtection="1">
      <alignment horizontal="center" vertical="center"/>
      <protection locked="0"/>
    </xf>
    <xf numFmtId="0" fontId="0" fillId="0" borderId="24" xfId="0" applyBorder="1" applyAlignment="1" applyProtection="1">
      <alignment horizontal="center" vertical="center"/>
    </xf>
    <xf numFmtId="0" fontId="0" fillId="0" borderId="15" xfId="0"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38" fontId="0" fillId="7" borderId="26" xfId="1" applyFont="1" applyFill="1" applyBorder="1" applyAlignment="1" applyProtection="1">
      <alignment horizontal="center" vertical="center"/>
    </xf>
    <xf numFmtId="38" fontId="0" fillId="7" borderId="16" xfId="1" applyFont="1" applyFill="1" applyBorder="1" applyAlignment="1" applyProtection="1">
      <alignment horizontal="center" vertical="center"/>
    </xf>
    <xf numFmtId="0" fontId="0" fillId="0" borderId="0" xfId="0" applyAlignment="1" applyProtection="1">
      <alignment horizontal="center" vertical="center"/>
    </xf>
    <xf numFmtId="38" fontId="0" fillId="0" borderId="0" xfId="0" applyNumberFormat="1" applyAlignment="1" applyProtection="1">
      <alignment horizontal="center" vertical="center"/>
    </xf>
    <xf numFmtId="0" fontId="0" fillId="2" borderId="18" xfId="0" applyFill="1" applyBorder="1" applyAlignment="1" applyProtection="1">
      <alignment horizontal="center" vertical="center" wrapText="1"/>
    </xf>
    <xf numFmtId="0" fontId="0" fillId="2" borderId="4" xfId="0" applyFill="1" applyBorder="1" applyAlignment="1" applyProtection="1">
      <alignment horizontal="center" vertical="center" wrapText="1"/>
    </xf>
    <xf numFmtId="0" fontId="0" fillId="2" borderId="19" xfId="0" applyFill="1" applyBorder="1" applyAlignment="1" applyProtection="1">
      <alignment horizontal="center" vertical="center" wrapText="1"/>
    </xf>
    <xf numFmtId="0" fontId="0" fillId="0" borderId="23" xfId="0" applyBorder="1" applyAlignment="1" applyProtection="1">
      <alignment horizontal="center" vertical="center"/>
    </xf>
    <xf numFmtId="0" fontId="0" fillId="0" borderId="22" xfId="0" applyBorder="1" applyAlignment="1" applyProtection="1">
      <alignment horizontal="center" vertical="center"/>
    </xf>
    <xf numFmtId="38" fontId="10" fillId="7" borderId="21" xfId="0" applyNumberFormat="1" applyFont="1" applyFill="1" applyBorder="1" applyAlignment="1" applyProtection="1">
      <alignment horizontal="center" vertical="center"/>
    </xf>
    <xf numFmtId="0" fontId="10" fillId="7" borderId="8" xfId="0" applyFont="1" applyFill="1" applyBorder="1" applyAlignment="1" applyProtection="1">
      <alignment horizontal="center" vertical="center"/>
    </xf>
    <xf numFmtId="0" fontId="10" fillId="7" borderId="22" xfId="0" applyFont="1" applyFill="1" applyBorder="1" applyAlignment="1" applyProtection="1">
      <alignment horizontal="center" vertical="center"/>
    </xf>
    <xf numFmtId="38" fontId="0" fillId="7" borderId="23" xfId="1" applyFont="1" applyFill="1" applyBorder="1" applyAlignment="1" applyProtection="1">
      <alignment horizontal="center" vertical="center"/>
    </xf>
    <xf numFmtId="38" fontId="0" fillId="7" borderId="8" xfId="1" applyFont="1" applyFill="1" applyBorder="1" applyAlignment="1" applyProtection="1">
      <alignment horizontal="center" vertical="center"/>
    </xf>
    <xf numFmtId="38" fontId="0" fillId="7" borderId="31" xfId="0" applyNumberFormat="1" applyFill="1" applyBorder="1" applyAlignment="1" applyProtection="1">
      <alignment horizontal="center" vertical="center"/>
    </xf>
    <xf numFmtId="0" fontId="0" fillId="7" borderId="24" xfId="0" applyFill="1" applyBorder="1" applyAlignment="1" applyProtection="1">
      <alignment horizontal="center" vertical="center"/>
    </xf>
    <xf numFmtId="0" fontId="0" fillId="7" borderId="15" xfId="0" applyFill="1" applyBorder="1" applyAlignment="1" applyProtection="1">
      <alignment horizontal="center" vertical="center"/>
    </xf>
    <xf numFmtId="0" fontId="0" fillId="7" borderId="25" xfId="0" applyFill="1" applyBorder="1" applyAlignment="1" applyProtection="1">
      <alignment horizontal="center" vertical="center"/>
    </xf>
    <xf numFmtId="0" fontId="0" fillId="7" borderId="33" xfId="0" applyFill="1" applyBorder="1" applyAlignment="1" applyProtection="1">
      <alignment horizontal="center" vertical="center"/>
    </xf>
    <xf numFmtId="38" fontId="0" fillId="7" borderId="33" xfId="0" applyNumberFormat="1" applyFill="1" applyBorder="1" applyAlignment="1" applyProtection="1">
      <alignment horizontal="center" vertical="center"/>
    </xf>
    <xf numFmtId="0" fontId="0" fillId="2" borderId="18" xfId="0" applyFill="1" applyBorder="1" applyAlignment="1" applyProtection="1">
      <alignment horizontal="center" vertical="center"/>
    </xf>
    <xf numFmtId="0" fontId="0" fillId="2" borderId="4" xfId="0" applyFill="1" applyBorder="1" applyAlignment="1" applyProtection="1">
      <alignment horizontal="center" vertical="center"/>
    </xf>
    <xf numFmtId="0" fontId="0" fillId="2" borderId="28" xfId="0" applyFill="1" applyBorder="1" applyAlignment="1" applyProtection="1">
      <alignment horizontal="center" vertical="center" wrapText="1"/>
    </xf>
    <xf numFmtId="0" fontId="0" fillId="2" borderId="28" xfId="0" applyFill="1" applyBorder="1" applyAlignment="1" applyProtection="1">
      <alignment horizontal="center" vertical="center"/>
    </xf>
    <xf numFmtId="0" fontId="0" fillId="0" borderId="30" xfId="0" applyBorder="1" applyAlignment="1" applyProtection="1">
      <alignment horizontal="center" vertical="center"/>
    </xf>
    <xf numFmtId="0" fontId="0" fillId="0" borderId="65" xfId="0" applyBorder="1" applyAlignment="1" applyProtection="1">
      <alignment horizontal="center" vertical="center"/>
    </xf>
    <xf numFmtId="0" fontId="0" fillId="4" borderId="12" xfId="0" applyFill="1" applyBorder="1" applyAlignment="1" applyProtection="1">
      <alignment horizontal="center" vertical="center"/>
      <protection locked="0"/>
    </xf>
    <xf numFmtId="0" fontId="0" fillId="4" borderId="13" xfId="0" applyFill="1" applyBorder="1" applyAlignment="1" applyProtection="1">
      <alignment horizontal="center" vertical="center"/>
      <protection locked="0"/>
    </xf>
    <xf numFmtId="0" fontId="7" fillId="4" borderId="8" xfId="2" applyFill="1" applyBorder="1" applyAlignment="1" applyProtection="1">
      <alignment horizontal="center" vertical="center"/>
      <protection locked="0"/>
    </xf>
    <xf numFmtId="0" fontId="7" fillId="4" borderId="9" xfId="2" applyFill="1" applyBorder="1" applyAlignment="1" applyProtection="1">
      <alignment horizontal="center" vertical="center"/>
      <protection locked="0"/>
    </xf>
    <xf numFmtId="49" fontId="0" fillId="4" borderId="15" xfId="0" applyNumberFormat="1" applyFill="1" applyBorder="1" applyAlignment="1" applyProtection="1">
      <alignment horizontal="center" vertical="center"/>
      <protection locked="0"/>
    </xf>
    <xf numFmtId="49" fontId="0" fillId="4" borderId="16" xfId="0" applyNumberFormat="1" applyFill="1" applyBorder="1" applyAlignment="1" applyProtection="1">
      <alignment horizontal="center" vertical="center"/>
      <protection locked="0"/>
    </xf>
    <xf numFmtId="0" fontId="0" fillId="2" borderId="20" xfId="0" applyFill="1" applyBorder="1" applyAlignment="1" applyProtection="1">
      <alignment horizontal="center" vertical="center"/>
    </xf>
    <xf numFmtId="0" fontId="0" fillId="2" borderId="5" xfId="0" applyFill="1" applyBorder="1" applyAlignment="1" applyProtection="1">
      <alignment horizontal="center" vertical="center"/>
    </xf>
    <xf numFmtId="0" fontId="0" fillId="4" borderId="8" xfId="0" applyFill="1" applyBorder="1" applyAlignment="1" applyProtection="1">
      <alignment horizontal="center" vertical="center"/>
      <protection locked="0"/>
    </xf>
    <xf numFmtId="0" fontId="0" fillId="4" borderId="9" xfId="0" applyFill="1" applyBorder="1" applyAlignment="1" applyProtection="1">
      <alignment horizontal="center" vertical="center"/>
      <protection locked="0"/>
    </xf>
    <xf numFmtId="0" fontId="0" fillId="4" borderId="4" xfId="0" applyFill="1" applyBorder="1" applyAlignment="1" applyProtection="1">
      <alignment horizontal="center" vertical="center"/>
      <protection locked="0"/>
    </xf>
    <xf numFmtId="0" fontId="0" fillId="4" borderId="5" xfId="0" applyFill="1" applyBorder="1" applyAlignment="1" applyProtection="1">
      <alignment horizontal="center" vertical="center"/>
      <protection locked="0"/>
    </xf>
    <xf numFmtId="0" fontId="9" fillId="3" borderId="0" xfId="0" applyFont="1" applyFill="1" applyAlignment="1" applyProtection="1">
      <alignment horizontal="right" vertical="center"/>
      <protection locked="0"/>
    </xf>
    <xf numFmtId="0" fontId="9" fillId="0" borderId="0" xfId="0" applyFont="1" applyAlignment="1" applyProtection="1">
      <alignment horizontal="left" vertical="center"/>
    </xf>
    <xf numFmtId="192" fontId="0" fillId="4" borderId="8" xfId="0" applyNumberFormat="1" applyFill="1" applyBorder="1" applyAlignment="1" applyProtection="1">
      <alignment horizontal="center" vertical="center"/>
      <protection locked="0"/>
    </xf>
    <xf numFmtId="0" fontId="0" fillId="4" borderId="0" xfId="0" applyFill="1" applyAlignment="1" applyProtection="1">
      <alignment horizontal="center" vertical="center"/>
      <protection locked="0"/>
    </xf>
    <xf numFmtId="0" fontId="16" fillId="2" borderId="41" xfId="0" applyFont="1" applyFill="1" applyBorder="1" applyAlignment="1" applyProtection="1">
      <alignment horizontal="center" vertical="top"/>
    </xf>
    <xf numFmtId="0" fontId="16" fillId="2" borderId="40" xfId="0" applyFont="1" applyFill="1" applyBorder="1" applyAlignment="1" applyProtection="1">
      <alignment horizontal="center" vertical="top"/>
    </xf>
    <xf numFmtId="38" fontId="0" fillId="4" borderId="46" xfId="1" applyFont="1" applyFill="1" applyBorder="1" applyAlignment="1" applyProtection="1">
      <alignment horizontal="center" vertical="center"/>
      <protection locked="0"/>
    </xf>
    <xf numFmtId="38" fontId="0" fillId="4" borderId="45" xfId="1" applyFont="1" applyFill="1" applyBorder="1" applyAlignment="1" applyProtection="1">
      <alignment horizontal="center" vertical="center"/>
      <protection locked="0"/>
    </xf>
    <xf numFmtId="38" fontId="0" fillId="4" borderId="44" xfId="1" applyFont="1" applyFill="1" applyBorder="1" applyAlignment="1" applyProtection="1">
      <alignment horizontal="center" vertical="center"/>
      <protection locked="0"/>
    </xf>
    <xf numFmtId="38" fontId="0" fillId="0" borderId="0" xfId="1" applyFont="1" applyAlignment="1" applyProtection="1">
      <alignment horizontal="center" vertical="center"/>
      <protection locked="0"/>
    </xf>
    <xf numFmtId="38" fontId="0" fillId="7" borderId="48" xfId="1" applyFont="1" applyFill="1" applyBorder="1" applyAlignment="1" applyProtection="1">
      <alignment horizontal="center" vertical="center"/>
      <protection locked="0"/>
    </xf>
    <xf numFmtId="38" fontId="0" fillId="4" borderId="56" xfId="1" applyFont="1" applyFill="1" applyBorder="1" applyAlignment="1" applyProtection="1">
      <alignment horizontal="center" vertical="center"/>
      <protection locked="0"/>
    </xf>
    <xf numFmtId="38" fontId="0" fillId="7" borderId="49" xfId="1" applyFont="1" applyFill="1" applyBorder="1" applyAlignment="1" applyProtection="1">
      <alignment horizontal="center" vertical="center"/>
      <protection locked="0"/>
    </xf>
    <xf numFmtId="38" fontId="0" fillId="4" borderId="57" xfId="1" applyFont="1" applyFill="1" applyBorder="1" applyAlignment="1" applyProtection="1">
      <alignment horizontal="center" vertical="center"/>
      <protection locked="0"/>
    </xf>
    <xf numFmtId="38" fontId="0" fillId="7" borderId="49" xfId="1" applyFont="1" applyFill="1" applyBorder="1" applyAlignment="1" applyProtection="1">
      <alignment horizontal="center" vertical="center"/>
    </xf>
    <xf numFmtId="38" fontId="0" fillId="7" borderId="51" xfId="1" applyFont="1" applyFill="1" applyBorder="1" applyAlignment="1" applyProtection="1">
      <alignment horizontal="center" vertical="center"/>
    </xf>
    <xf numFmtId="38" fontId="0" fillId="4" borderId="64" xfId="1" applyFont="1" applyFill="1" applyBorder="1" applyAlignment="1" applyProtection="1">
      <alignment horizontal="center" vertical="center"/>
      <protection locked="0"/>
    </xf>
    <xf numFmtId="38" fontId="0" fillId="4" borderId="23" xfId="1" applyFont="1" applyFill="1" applyBorder="1" applyAlignment="1" applyProtection="1">
      <alignment horizontal="center" vertical="center"/>
      <protection locked="0"/>
    </xf>
    <xf numFmtId="38" fontId="0" fillId="4" borderId="9" xfId="1" applyFont="1" applyFill="1" applyBorder="1" applyAlignment="1" applyProtection="1">
      <alignment horizontal="center" vertical="center"/>
      <protection locked="0"/>
    </xf>
  </cellXfs>
  <cellStyles count="6">
    <cellStyle name="ハイパーリンク" xfId="2" builtinId="8"/>
    <cellStyle name="桁区切り" xfId="1" builtinId="6"/>
    <cellStyle name="標準" xfId="0" builtinId="0"/>
    <cellStyle name="標準 2 2" xfId="5" xr:uid="{D8E17067-1B16-4C18-8D42-E62077CD6AFD}"/>
    <cellStyle name="標準 4 2" xfId="3" xr:uid="{788AF554-AE21-44AE-A0E0-36903B165CF9}"/>
    <cellStyle name="標準 4 2 2" xfId="4" xr:uid="{EBC9A405-8D84-461A-BD5E-8D48D7DDBEA1}"/>
  </cellStyles>
  <dxfs count="3">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BB7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1FFA888-0EA6-41E0-8CB1-1DD007E3C8A7}" name="テーブル1" displayName="テーブル1" ref="D32:E34" totalsRowShown="0">
  <autoFilter ref="D32:E34" xr:uid="{41FFA888-0EA6-41E0-8CB1-1DD007E3C8A7}"/>
  <tableColumns count="2">
    <tableColumn id="1" xr3:uid="{E914F2AE-C5AD-44AA-A59F-D59BA97BB357}" name="間接排出量リスト"/>
    <tableColumn id="2" xr3:uid="{C2A5151C-AFA7-4A3D-AF4D-2FA5C000DB50}" name="排出の在り方"/>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DefaultNRI">
      <a:dk1>
        <a:srgbClr val="000000"/>
      </a:dk1>
      <a:lt1>
        <a:srgbClr val="FFFFFF"/>
      </a:lt1>
      <a:dk2>
        <a:srgbClr val="CCCCCC"/>
      </a:dk2>
      <a:lt2>
        <a:srgbClr val="7F7F7F"/>
      </a:lt2>
      <a:accent1>
        <a:srgbClr val="000F78"/>
      </a:accent1>
      <a:accent2>
        <a:srgbClr val="3C64AA"/>
      </a:accent2>
      <a:accent3>
        <a:srgbClr val="64AADC"/>
      </a:accent3>
      <a:accent4>
        <a:srgbClr val="F59637"/>
      </a:accent4>
      <a:accent5>
        <a:srgbClr val="D73232"/>
      </a:accent5>
      <a:accent6>
        <a:srgbClr val="0F55C3"/>
      </a:accent6>
      <a:hlink>
        <a:srgbClr val="0092C5"/>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C453F-93DA-4103-A763-77BC8498143D}">
  <sheetPr codeName="Sheet1">
    <tabColor rgb="FFC00000"/>
  </sheetPr>
  <dimension ref="B2:P100"/>
  <sheetViews>
    <sheetView showGridLines="0" tabSelected="1" zoomScale="85" zoomScaleNormal="85" workbookViewId="0">
      <selection activeCell="C14" sqref="C14:D14"/>
    </sheetView>
  </sheetViews>
  <sheetFormatPr defaultRowHeight="18.75"/>
  <cols>
    <col min="1" max="1" width="5.375" customWidth="1"/>
  </cols>
  <sheetData>
    <row r="2" spans="2:16" ht="25.5">
      <c r="B2" s="1" t="s">
        <v>1222</v>
      </c>
      <c r="C2" s="2"/>
      <c r="D2" s="2"/>
      <c r="E2" s="2"/>
      <c r="F2" s="2"/>
      <c r="G2" s="2"/>
      <c r="H2" s="2"/>
      <c r="I2" s="2"/>
      <c r="J2" s="2"/>
      <c r="K2" s="2"/>
      <c r="L2" s="2"/>
      <c r="M2" s="2"/>
      <c r="N2" s="2"/>
      <c r="O2" s="2"/>
      <c r="P2" s="2"/>
    </row>
    <row r="3" spans="2:16" ht="19.5">
      <c r="B3" s="3" t="s">
        <v>1226</v>
      </c>
      <c r="C3" s="2"/>
      <c r="D3" s="2"/>
      <c r="E3" s="2"/>
      <c r="F3" s="2"/>
      <c r="G3" s="2"/>
      <c r="H3" s="2"/>
      <c r="I3" s="2"/>
      <c r="J3" s="2"/>
      <c r="K3" s="2"/>
      <c r="L3" s="2"/>
      <c r="M3" s="2"/>
      <c r="N3" s="2"/>
      <c r="O3" s="2"/>
      <c r="P3" s="2"/>
    </row>
    <row r="4" spans="2:16" ht="19.5">
      <c r="B4" s="3" t="s">
        <v>1227</v>
      </c>
      <c r="C4" s="2"/>
      <c r="D4" s="2"/>
      <c r="E4" s="2"/>
      <c r="F4" s="2"/>
      <c r="G4" s="2"/>
      <c r="H4" s="2"/>
      <c r="I4" s="2"/>
      <c r="J4" s="2"/>
      <c r="K4" s="2"/>
      <c r="L4" s="2"/>
      <c r="M4" s="2"/>
      <c r="N4" s="2"/>
      <c r="O4" s="2"/>
      <c r="P4" s="2"/>
    </row>
    <row r="5" spans="2:16" ht="19.5">
      <c r="B5" s="3"/>
      <c r="C5" s="2"/>
      <c r="D5" s="2"/>
      <c r="E5" s="2"/>
      <c r="F5" s="2"/>
      <c r="G5" s="2"/>
      <c r="H5" s="2"/>
      <c r="I5" s="2"/>
      <c r="J5" s="2"/>
      <c r="K5" s="2"/>
      <c r="L5" s="2"/>
      <c r="M5" s="2"/>
      <c r="N5" s="2"/>
      <c r="O5" s="2"/>
      <c r="P5" s="2"/>
    </row>
    <row r="7" spans="2:16">
      <c r="B7" s="4" t="s">
        <v>0</v>
      </c>
      <c r="C7" s="6" t="s">
        <v>1</v>
      </c>
    </row>
    <row r="8" spans="2:16">
      <c r="C8" s="5" t="s">
        <v>2</v>
      </c>
    </row>
    <row r="9" spans="2:16">
      <c r="C9" s="82" t="s">
        <v>3</v>
      </c>
    </row>
    <row r="10" spans="2:16">
      <c r="C10" s="63" t="s">
        <v>1154</v>
      </c>
    </row>
    <row r="13" spans="2:16">
      <c r="B13" s="4" t="s">
        <v>1229</v>
      </c>
      <c r="C13" s="159" t="s">
        <v>1230</v>
      </c>
      <c r="D13" s="160"/>
      <c r="E13" s="159" t="s">
        <v>1231</v>
      </c>
      <c r="F13" s="160"/>
      <c r="G13" s="159" t="s">
        <v>1232</v>
      </c>
      <c r="H13" s="161"/>
      <c r="I13" s="161"/>
      <c r="J13" s="161"/>
      <c r="K13" s="161"/>
      <c r="L13" s="161"/>
      <c r="M13" s="161"/>
      <c r="N13" s="161"/>
      <c r="O13" s="161"/>
      <c r="P13" s="160"/>
    </row>
    <row r="14" spans="2:16">
      <c r="C14" s="155" t="s">
        <v>1233</v>
      </c>
      <c r="D14" s="156"/>
      <c r="E14" s="158">
        <v>45019</v>
      </c>
      <c r="F14" s="156"/>
      <c r="G14" s="155" t="s">
        <v>1234</v>
      </c>
      <c r="H14" s="157"/>
      <c r="I14" s="157"/>
      <c r="J14" s="157"/>
      <c r="K14" s="157"/>
      <c r="L14" s="157"/>
      <c r="M14" s="157"/>
      <c r="N14" s="157"/>
      <c r="O14" s="157"/>
      <c r="P14" s="156"/>
    </row>
    <row r="15" spans="2:16">
      <c r="C15" s="155" t="s">
        <v>1235</v>
      </c>
      <c r="D15" s="156"/>
      <c r="E15" s="158">
        <v>45110</v>
      </c>
      <c r="F15" s="156"/>
      <c r="G15" s="155" t="s">
        <v>1236</v>
      </c>
      <c r="H15" s="157"/>
      <c r="I15" s="157"/>
      <c r="J15" s="157"/>
      <c r="K15" s="157"/>
      <c r="L15" s="157"/>
      <c r="M15" s="157"/>
      <c r="N15" s="157"/>
      <c r="O15" s="157"/>
      <c r="P15" s="156"/>
    </row>
    <row r="16" spans="2:16">
      <c r="C16" s="155"/>
      <c r="D16" s="156"/>
      <c r="E16" s="155"/>
      <c r="F16" s="156"/>
      <c r="G16" s="155"/>
      <c r="H16" s="157"/>
      <c r="I16" s="157"/>
      <c r="J16" s="157"/>
      <c r="K16" s="157"/>
      <c r="L16" s="157"/>
      <c r="M16" s="157"/>
      <c r="N16" s="157"/>
      <c r="O16" s="157"/>
      <c r="P16" s="156"/>
    </row>
    <row r="17" spans="3:16">
      <c r="C17" s="155"/>
      <c r="D17" s="156"/>
      <c r="E17" s="155"/>
      <c r="F17" s="156"/>
      <c r="G17" s="155"/>
      <c r="H17" s="157"/>
      <c r="I17" s="157"/>
      <c r="J17" s="157"/>
      <c r="K17" s="157"/>
      <c r="L17" s="157"/>
      <c r="M17" s="157"/>
      <c r="N17" s="157"/>
      <c r="O17" s="157"/>
      <c r="P17" s="156"/>
    </row>
    <row r="18" spans="3:16">
      <c r="C18" s="155"/>
      <c r="D18" s="156"/>
      <c r="E18" s="155"/>
      <c r="F18" s="156"/>
      <c r="G18" s="155"/>
      <c r="H18" s="157"/>
      <c r="I18" s="157"/>
      <c r="J18" s="157"/>
      <c r="K18" s="157"/>
      <c r="L18" s="157"/>
      <c r="M18" s="157"/>
      <c r="N18" s="157"/>
      <c r="O18" s="157"/>
      <c r="P18" s="156"/>
    </row>
    <row r="19" spans="3:16">
      <c r="C19" s="155"/>
      <c r="D19" s="156"/>
      <c r="E19" s="155"/>
      <c r="F19" s="156"/>
      <c r="G19" s="155"/>
      <c r="H19" s="157"/>
      <c r="I19" s="157"/>
      <c r="J19" s="157"/>
      <c r="K19" s="157"/>
      <c r="L19" s="157"/>
      <c r="M19" s="157"/>
      <c r="N19" s="157"/>
      <c r="O19" s="157"/>
      <c r="P19" s="156"/>
    </row>
    <row r="20" spans="3:16">
      <c r="C20" s="155"/>
      <c r="D20" s="156"/>
      <c r="E20" s="155"/>
      <c r="F20" s="156"/>
      <c r="G20" s="155"/>
      <c r="H20" s="157"/>
      <c r="I20" s="157"/>
      <c r="J20" s="157"/>
      <c r="K20" s="157"/>
      <c r="L20" s="157"/>
      <c r="M20" s="157"/>
      <c r="N20" s="157"/>
      <c r="O20" s="157"/>
      <c r="P20" s="156"/>
    </row>
    <row r="21" spans="3:16">
      <c r="C21" s="155"/>
      <c r="D21" s="156"/>
      <c r="E21" s="155"/>
      <c r="F21" s="156"/>
      <c r="G21" s="155"/>
      <c r="H21" s="157"/>
      <c r="I21" s="157"/>
      <c r="J21" s="157"/>
      <c r="K21" s="157"/>
      <c r="L21" s="157"/>
      <c r="M21" s="157"/>
      <c r="N21" s="157"/>
      <c r="O21" s="157"/>
      <c r="P21" s="156"/>
    </row>
    <row r="22" spans="3:16">
      <c r="C22" s="155"/>
      <c r="D22" s="156"/>
      <c r="E22" s="155"/>
      <c r="F22" s="156"/>
      <c r="G22" s="155"/>
      <c r="H22" s="157"/>
      <c r="I22" s="157"/>
      <c r="J22" s="157"/>
      <c r="K22" s="157"/>
      <c r="L22" s="157"/>
      <c r="M22" s="157"/>
      <c r="N22" s="157"/>
      <c r="O22" s="157"/>
      <c r="P22" s="156"/>
    </row>
    <row r="23" spans="3:16">
      <c r="C23" s="155"/>
      <c r="D23" s="156"/>
      <c r="E23" s="155"/>
      <c r="F23" s="156"/>
      <c r="G23" s="155"/>
      <c r="H23" s="157"/>
      <c r="I23" s="157"/>
      <c r="J23" s="157"/>
      <c r="K23" s="157"/>
      <c r="L23" s="157"/>
      <c r="M23" s="157"/>
      <c r="N23" s="157"/>
      <c r="O23" s="157"/>
      <c r="P23" s="156"/>
    </row>
    <row r="24" spans="3:16">
      <c r="C24" s="155"/>
      <c r="D24" s="156"/>
      <c r="E24" s="155"/>
      <c r="F24" s="156"/>
      <c r="G24" s="155"/>
      <c r="H24" s="157"/>
      <c r="I24" s="157"/>
      <c r="J24" s="157"/>
      <c r="K24" s="157"/>
      <c r="L24" s="157"/>
      <c r="M24" s="157"/>
      <c r="N24" s="157"/>
      <c r="O24" s="157"/>
      <c r="P24" s="156"/>
    </row>
    <row r="25" spans="3:16">
      <c r="C25" s="155"/>
      <c r="D25" s="156"/>
      <c r="E25" s="155"/>
      <c r="F25" s="156"/>
      <c r="G25" s="155"/>
      <c r="H25" s="157"/>
      <c r="I25" s="157"/>
      <c r="J25" s="157"/>
      <c r="K25" s="157"/>
      <c r="L25" s="157"/>
      <c r="M25" s="157"/>
      <c r="N25" s="157"/>
      <c r="O25" s="157"/>
      <c r="P25" s="156"/>
    </row>
    <row r="26" spans="3:16">
      <c r="C26" s="155"/>
      <c r="D26" s="156"/>
      <c r="E26" s="155"/>
      <c r="F26" s="156"/>
      <c r="G26" s="155"/>
      <c r="H26" s="157"/>
      <c r="I26" s="157"/>
      <c r="J26" s="157"/>
      <c r="K26" s="157"/>
      <c r="L26" s="157"/>
      <c r="M26" s="157"/>
      <c r="N26" s="157"/>
      <c r="O26" s="157"/>
      <c r="P26" s="156"/>
    </row>
    <row r="27" spans="3:16">
      <c r="C27" s="155"/>
      <c r="D27" s="156"/>
      <c r="E27" s="155"/>
      <c r="F27" s="156"/>
      <c r="G27" s="155"/>
      <c r="H27" s="157"/>
      <c r="I27" s="157"/>
      <c r="J27" s="157"/>
      <c r="K27" s="157"/>
      <c r="L27" s="157"/>
      <c r="M27" s="157"/>
      <c r="N27" s="157"/>
      <c r="O27" s="157"/>
      <c r="P27" s="156"/>
    </row>
    <row r="28" spans="3:16">
      <c r="C28" s="155"/>
      <c r="D28" s="156"/>
      <c r="E28" s="155"/>
      <c r="F28" s="156"/>
      <c r="G28" s="155"/>
      <c r="H28" s="157"/>
      <c r="I28" s="157"/>
      <c r="J28" s="157"/>
      <c r="K28" s="157"/>
      <c r="L28" s="157"/>
      <c r="M28" s="157"/>
      <c r="N28" s="157"/>
      <c r="O28" s="157"/>
      <c r="P28" s="156"/>
    </row>
    <row r="29" spans="3:16">
      <c r="C29" s="155"/>
      <c r="D29" s="156"/>
      <c r="E29" s="155"/>
      <c r="F29" s="156"/>
      <c r="G29" s="155"/>
      <c r="H29" s="157"/>
      <c r="I29" s="157"/>
      <c r="J29" s="157"/>
      <c r="K29" s="157"/>
      <c r="L29" s="157"/>
      <c r="M29" s="157"/>
      <c r="N29" s="157"/>
      <c r="O29" s="157"/>
      <c r="P29" s="156"/>
    </row>
    <row r="30" spans="3:16">
      <c r="C30" s="155"/>
      <c r="D30" s="156"/>
      <c r="E30" s="155"/>
      <c r="F30" s="156"/>
      <c r="G30" s="155"/>
      <c r="H30" s="157"/>
      <c r="I30" s="157"/>
      <c r="J30" s="157"/>
      <c r="K30" s="157"/>
      <c r="L30" s="157"/>
      <c r="M30" s="157"/>
      <c r="N30" s="157"/>
      <c r="O30" s="157"/>
      <c r="P30" s="156"/>
    </row>
    <row r="31" spans="3:16">
      <c r="C31" s="155"/>
      <c r="D31" s="156"/>
      <c r="E31" s="155"/>
      <c r="F31" s="156"/>
      <c r="G31" s="155"/>
      <c r="H31" s="157"/>
      <c r="I31" s="157"/>
      <c r="J31" s="157"/>
      <c r="K31" s="157"/>
      <c r="L31" s="157"/>
      <c r="M31" s="157"/>
      <c r="N31" s="157"/>
      <c r="O31" s="157"/>
      <c r="P31" s="156"/>
    </row>
    <row r="32" spans="3:16">
      <c r="C32" s="155"/>
      <c r="D32" s="156"/>
      <c r="E32" s="155"/>
      <c r="F32" s="156"/>
      <c r="G32" s="155"/>
      <c r="H32" s="157"/>
      <c r="I32" s="157"/>
      <c r="J32" s="157"/>
      <c r="K32" s="157"/>
      <c r="L32" s="157"/>
      <c r="M32" s="157"/>
      <c r="N32" s="157"/>
      <c r="O32" s="157"/>
      <c r="P32" s="156"/>
    </row>
    <row r="33" spans="3:16">
      <c r="C33" s="155"/>
      <c r="D33" s="156"/>
      <c r="E33" s="155"/>
      <c r="F33" s="156"/>
      <c r="G33" s="155"/>
      <c r="H33" s="157"/>
      <c r="I33" s="157"/>
      <c r="J33" s="157"/>
      <c r="K33" s="157"/>
      <c r="L33" s="157"/>
      <c r="M33" s="157"/>
      <c r="N33" s="157"/>
      <c r="O33" s="157"/>
      <c r="P33" s="156"/>
    </row>
    <row r="34" spans="3:16">
      <c r="C34" s="155"/>
      <c r="D34" s="156"/>
      <c r="E34" s="155"/>
      <c r="F34" s="156"/>
      <c r="G34" s="155"/>
      <c r="H34" s="157"/>
      <c r="I34" s="157"/>
      <c r="J34" s="157"/>
      <c r="K34" s="157"/>
      <c r="L34" s="157"/>
      <c r="M34" s="157"/>
      <c r="N34" s="157"/>
      <c r="O34" s="157"/>
      <c r="P34" s="156"/>
    </row>
    <row r="35" spans="3:16">
      <c r="C35" s="155"/>
      <c r="D35" s="156"/>
      <c r="E35" s="155"/>
      <c r="F35" s="156"/>
      <c r="G35" s="155"/>
      <c r="H35" s="157"/>
      <c r="I35" s="157"/>
      <c r="J35" s="157"/>
      <c r="K35" s="157"/>
      <c r="L35" s="157"/>
      <c r="M35" s="157"/>
      <c r="N35" s="157"/>
      <c r="O35" s="157"/>
      <c r="P35" s="156"/>
    </row>
    <row r="36" spans="3:16">
      <c r="C36" s="155"/>
      <c r="D36" s="156"/>
      <c r="E36" s="155"/>
      <c r="F36" s="156"/>
      <c r="G36" s="155"/>
      <c r="H36" s="157"/>
      <c r="I36" s="157"/>
      <c r="J36" s="157"/>
      <c r="K36" s="157"/>
      <c r="L36" s="157"/>
      <c r="M36" s="157"/>
      <c r="N36" s="157"/>
      <c r="O36" s="157"/>
      <c r="P36" s="156"/>
    </row>
    <row r="37" spans="3:16">
      <c r="C37" s="155"/>
      <c r="D37" s="156"/>
      <c r="E37" s="155"/>
      <c r="F37" s="156"/>
      <c r="G37" s="155"/>
      <c r="H37" s="157"/>
      <c r="I37" s="157"/>
      <c r="J37" s="157"/>
      <c r="K37" s="157"/>
      <c r="L37" s="157"/>
      <c r="M37" s="157"/>
      <c r="N37" s="157"/>
      <c r="O37" s="157"/>
      <c r="P37" s="156"/>
    </row>
    <row r="38" spans="3:16">
      <c r="C38" s="155"/>
      <c r="D38" s="156"/>
      <c r="E38" s="155"/>
      <c r="F38" s="156"/>
      <c r="G38" s="155"/>
      <c r="H38" s="157"/>
      <c r="I38" s="157"/>
      <c r="J38" s="157"/>
      <c r="K38" s="157"/>
      <c r="L38" s="157"/>
      <c r="M38" s="157"/>
      <c r="N38" s="157"/>
      <c r="O38" s="157"/>
      <c r="P38" s="156"/>
    </row>
    <row r="39" spans="3:16">
      <c r="C39" s="155"/>
      <c r="D39" s="156"/>
      <c r="E39" s="155"/>
      <c r="F39" s="156"/>
      <c r="G39" s="155"/>
      <c r="H39" s="157"/>
      <c r="I39" s="157"/>
      <c r="J39" s="157"/>
      <c r="K39" s="157"/>
      <c r="L39" s="157"/>
      <c r="M39" s="157"/>
      <c r="N39" s="157"/>
      <c r="O39" s="157"/>
      <c r="P39" s="156"/>
    </row>
    <row r="40" spans="3:16">
      <c r="C40" s="155"/>
      <c r="D40" s="156"/>
      <c r="E40" s="155"/>
      <c r="F40" s="156"/>
      <c r="G40" s="155"/>
      <c r="H40" s="157"/>
      <c r="I40" s="157"/>
      <c r="J40" s="157"/>
      <c r="K40" s="157"/>
      <c r="L40" s="157"/>
      <c r="M40" s="157"/>
      <c r="N40" s="157"/>
      <c r="O40" s="157"/>
      <c r="P40" s="156"/>
    </row>
    <row r="41" spans="3:16">
      <c r="C41" s="155"/>
      <c r="D41" s="156"/>
      <c r="E41" s="155"/>
      <c r="F41" s="156"/>
      <c r="G41" s="155"/>
      <c r="H41" s="157"/>
      <c r="I41" s="157"/>
      <c r="J41" s="157"/>
      <c r="K41" s="157"/>
      <c r="L41" s="157"/>
      <c r="M41" s="157"/>
      <c r="N41" s="157"/>
      <c r="O41" s="157"/>
      <c r="P41" s="156"/>
    </row>
    <row r="42" spans="3:16">
      <c r="C42" s="155"/>
      <c r="D42" s="156"/>
      <c r="E42" s="155"/>
      <c r="F42" s="156"/>
      <c r="G42" s="155"/>
      <c r="H42" s="157"/>
      <c r="I42" s="157"/>
      <c r="J42" s="157"/>
      <c r="K42" s="157"/>
      <c r="L42" s="157"/>
      <c r="M42" s="157"/>
      <c r="N42" s="157"/>
      <c r="O42" s="157"/>
      <c r="P42" s="156"/>
    </row>
    <row r="43" spans="3:16">
      <c r="C43" s="155"/>
      <c r="D43" s="156"/>
      <c r="E43" s="155"/>
      <c r="F43" s="156"/>
      <c r="G43" s="155"/>
      <c r="H43" s="157"/>
      <c r="I43" s="157"/>
      <c r="J43" s="157"/>
      <c r="K43" s="157"/>
      <c r="L43" s="157"/>
      <c r="M43" s="157"/>
      <c r="N43" s="157"/>
      <c r="O43" s="157"/>
      <c r="P43" s="156"/>
    </row>
    <row r="44" spans="3:16">
      <c r="C44" s="155"/>
      <c r="D44" s="156"/>
      <c r="E44" s="155"/>
      <c r="F44" s="156"/>
      <c r="G44" s="155"/>
      <c r="H44" s="157"/>
      <c r="I44" s="157"/>
      <c r="J44" s="157"/>
      <c r="K44" s="157"/>
      <c r="L44" s="157"/>
      <c r="M44" s="157"/>
      <c r="N44" s="157"/>
      <c r="O44" s="157"/>
      <c r="P44" s="156"/>
    </row>
    <row r="45" spans="3:16">
      <c r="C45" s="155"/>
      <c r="D45" s="156"/>
      <c r="E45" s="155"/>
      <c r="F45" s="156"/>
      <c r="G45" s="155"/>
      <c r="H45" s="157"/>
      <c r="I45" s="157"/>
      <c r="J45" s="157"/>
      <c r="K45" s="157"/>
      <c r="L45" s="157"/>
      <c r="M45" s="157"/>
      <c r="N45" s="157"/>
      <c r="O45" s="157"/>
      <c r="P45" s="156"/>
    </row>
    <row r="46" spans="3:16">
      <c r="C46" s="155"/>
      <c r="D46" s="156"/>
      <c r="E46" s="155"/>
      <c r="F46" s="156"/>
      <c r="G46" s="155"/>
      <c r="H46" s="157"/>
      <c r="I46" s="157"/>
      <c r="J46" s="157"/>
      <c r="K46" s="157"/>
      <c r="L46" s="157"/>
      <c r="M46" s="157"/>
      <c r="N46" s="157"/>
      <c r="O46" s="157"/>
      <c r="P46" s="156"/>
    </row>
    <row r="47" spans="3:16">
      <c r="C47" s="155"/>
      <c r="D47" s="156"/>
      <c r="E47" s="155"/>
      <c r="F47" s="156"/>
      <c r="G47" s="155"/>
      <c r="H47" s="157"/>
      <c r="I47" s="157"/>
      <c r="J47" s="157"/>
      <c r="K47" s="157"/>
      <c r="L47" s="157"/>
      <c r="M47" s="157"/>
      <c r="N47" s="157"/>
      <c r="O47" s="157"/>
      <c r="P47" s="156"/>
    </row>
    <row r="48" spans="3:16">
      <c r="C48" s="155"/>
      <c r="D48" s="156"/>
      <c r="E48" s="155"/>
      <c r="F48" s="156"/>
      <c r="G48" s="155"/>
      <c r="H48" s="157"/>
      <c r="I48" s="157"/>
      <c r="J48" s="157"/>
      <c r="K48" s="157"/>
      <c r="L48" s="157"/>
      <c r="M48" s="157"/>
      <c r="N48" s="157"/>
      <c r="O48" s="157"/>
      <c r="P48" s="156"/>
    </row>
    <row r="49" spans="3:16">
      <c r="C49" s="155"/>
      <c r="D49" s="156"/>
      <c r="E49" s="155"/>
      <c r="F49" s="156"/>
      <c r="G49" s="155"/>
      <c r="H49" s="157"/>
      <c r="I49" s="157"/>
      <c r="J49" s="157"/>
      <c r="K49" s="157"/>
      <c r="L49" s="157"/>
      <c r="M49" s="157"/>
      <c r="N49" s="157"/>
      <c r="O49" s="157"/>
      <c r="P49" s="156"/>
    </row>
    <row r="50" spans="3:16">
      <c r="C50" s="155"/>
      <c r="D50" s="156"/>
      <c r="E50" s="155"/>
      <c r="F50" s="156"/>
      <c r="G50" s="155"/>
      <c r="H50" s="157"/>
      <c r="I50" s="157"/>
      <c r="J50" s="157"/>
      <c r="K50" s="157"/>
      <c r="L50" s="157"/>
      <c r="M50" s="157"/>
      <c r="N50" s="157"/>
      <c r="O50" s="157"/>
      <c r="P50" s="156"/>
    </row>
    <row r="51" spans="3:16">
      <c r="C51" s="155"/>
      <c r="D51" s="156"/>
      <c r="E51" s="155"/>
      <c r="F51" s="156"/>
      <c r="G51" s="155"/>
      <c r="H51" s="157"/>
      <c r="I51" s="157"/>
      <c r="J51" s="157"/>
      <c r="K51" s="157"/>
      <c r="L51" s="157"/>
      <c r="M51" s="157"/>
      <c r="N51" s="157"/>
      <c r="O51" s="157"/>
      <c r="P51" s="156"/>
    </row>
    <row r="52" spans="3:16">
      <c r="C52" s="155"/>
      <c r="D52" s="156"/>
      <c r="E52" s="155"/>
      <c r="F52" s="156"/>
      <c r="G52" s="155"/>
      <c r="H52" s="157"/>
      <c r="I52" s="157"/>
      <c r="J52" s="157"/>
      <c r="K52" s="157"/>
      <c r="L52" s="157"/>
      <c r="M52" s="157"/>
      <c r="N52" s="157"/>
      <c r="O52" s="157"/>
      <c r="P52" s="156"/>
    </row>
    <row r="53" spans="3:16">
      <c r="C53" s="155"/>
      <c r="D53" s="156"/>
      <c r="E53" s="155"/>
      <c r="F53" s="156"/>
      <c r="G53" s="155"/>
      <c r="H53" s="157"/>
      <c r="I53" s="157"/>
      <c r="J53" s="157"/>
      <c r="K53" s="157"/>
      <c r="L53" s="157"/>
      <c r="M53" s="157"/>
      <c r="N53" s="157"/>
      <c r="O53" s="157"/>
      <c r="P53" s="156"/>
    </row>
    <row r="54" spans="3:16">
      <c r="C54" s="155"/>
      <c r="D54" s="156"/>
      <c r="E54" s="155"/>
      <c r="F54" s="156"/>
      <c r="G54" s="155"/>
      <c r="H54" s="157"/>
      <c r="I54" s="157"/>
      <c r="J54" s="157"/>
      <c r="K54" s="157"/>
      <c r="L54" s="157"/>
      <c r="M54" s="157"/>
      <c r="N54" s="157"/>
      <c r="O54" s="157"/>
      <c r="P54" s="156"/>
    </row>
    <row r="55" spans="3:16">
      <c r="C55" s="155"/>
      <c r="D55" s="156"/>
      <c r="E55" s="155"/>
      <c r="F55" s="156"/>
      <c r="G55" s="155"/>
      <c r="H55" s="157"/>
      <c r="I55" s="157"/>
      <c r="J55" s="157"/>
      <c r="K55" s="157"/>
      <c r="L55" s="157"/>
      <c r="M55" s="157"/>
      <c r="N55" s="157"/>
      <c r="O55" s="157"/>
      <c r="P55" s="156"/>
    </row>
    <row r="56" spans="3:16">
      <c r="C56" s="155"/>
      <c r="D56" s="156"/>
      <c r="E56" s="155"/>
      <c r="F56" s="156"/>
      <c r="G56" s="155"/>
      <c r="H56" s="157"/>
      <c r="I56" s="157"/>
      <c r="J56" s="157"/>
      <c r="K56" s="157"/>
      <c r="L56" s="157"/>
      <c r="M56" s="157"/>
      <c r="N56" s="157"/>
      <c r="O56" s="157"/>
      <c r="P56" s="156"/>
    </row>
    <row r="57" spans="3:16">
      <c r="C57" s="155"/>
      <c r="D57" s="156"/>
      <c r="E57" s="155"/>
      <c r="F57" s="156"/>
      <c r="G57" s="155"/>
      <c r="H57" s="157"/>
      <c r="I57" s="157"/>
      <c r="J57" s="157"/>
      <c r="K57" s="157"/>
      <c r="L57" s="157"/>
      <c r="M57" s="157"/>
      <c r="N57" s="157"/>
      <c r="O57" s="157"/>
      <c r="P57" s="156"/>
    </row>
    <row r="58" spans="3:16">
      <c r="C58" s="155"/>
      <c r="D58" s="156"/>
      <c r="E58" s="155"/>
      <c r="F58" s="156"/>
      <c r="G58" s="155"/>
      <c r="H58" s="157"/>
      <c r="I58" s="157"/>
      <c r="J58" s="157"/>
      <c r="K58" s="157"/>
      <c r="L58" s="157"/>
      <c r="M58" s="157"/>
      <c r="N58" s="157"/>
      <c r="O58" s="157"/>
      <c r="P58" s="156"/>
    </row>
    <row r="59" spans="3:16">
      <c r="C59" s="155"/>
      <c r="D59" s="156"/>
      <c r="E59" s="155"/>
      <c r="F59" s="156"/>
      <c r="G59" s="155"/>
      <c r="H59" s="157"/>
      <c r="I59" s="157"/>
      <c r="J59" s="157"/>
      <c r="K59" s="157"/>
      <c r="L59" s="157"/>
      <c r="M59" s="157"/>
      <c r="N59" s="157"/>
      <c r="O59" s="157"/>
      <c r="P59" s="156"/>
    </row>
    <row r="60" spans="3:16">
      <c r="C60" s="155"/>
      <c r="D60" s="156"/>
      <c r="E60" s="155"/>
      <c r="F60" s="156"/>
      <c r="G60" s="155"/>
      <c r="H60" s="157"/>
      <c r="I60" s="157"/>
      <c r="J60" s="157"/>
      <c r="K60" s="157"/>
      <c r="L60" s="157"/>
      <c r="M60" s="157"/>
      <c r="N60" s="157"/>
      <c r="O60" s="157"/>
      <c r="P60" s="156"/>
    </row>
    <row r="61" spans="3:16">
      <c r="C61" s="155"/>
      <c r="D61" s="156"/>
      <c r="E61" s="155"/>
      <c r="F61" s="156"/>
      <c r="G61" s="155"/>
      <c r="H61" s="157"/>
      <c r="I61" s="157"/>
      <c r="J61" s="157"/>
      <c r="K61" s="157"/>
      <c r="L61" s="157"/>
      <c r="M61" s="157"/>
      <c r="N61" s="157"/>
      <c r="O61" s="157"/>
      <c r="P61" s="156"/>
    </row>
    <row r="62" spans="3:16">
      <c r="C62" s="155"/>
      <c r="D62" s="156"/>
      <c r="E62" s="155"/>
      <c r="F62" s="156"/>
      <c r="G62" s="155"/>
      <c r="H62" s="157"/>
      <c r="I62" s="157"/>
      <c r="J62" s="157"/>
      <c r="K62" s="157"/>
      <c r="L62" s="157"/>
      <c r="M62" s="157"/>
      <c r="N62" s="157"/>
      <c r="O62" s="157"/>
      <c r="P62" s="156"/>
    </row>
    <row r="63" spans="3:16">
      <c r="C63" s="155"/>
      <c r="D63" s="156"/>
      <c r="E63" s="155"/>
      <c r="F63" s="156"/>
      <c r="G63" s="155"/>
      <c r="H63" s="157"/>
      <c r="I63" s="157"/>
      <c r="J63" s="157"/>
      <c r="K63" s="157"/>
      <c r="L63" s="157"/>
      <c r="M63" s="157"/>
      <c r="N63" s="157"/>
      <c r="O63" s="157"/>
      <c r="P63" s="156"/>
    </row>
    <row r="64" spans="3:16">
      <c r="C64" s="155"/>
      <c r="D64" s="156"/>
      <c r="E64" s="155"/>
      <c r="F64" s="156"/>
      <c r="G64" s="155"/>
      <c r="H64" s="157"/>
      <c r="I64" s="157"/>
      <c r="J64" s="157"/>
      <c r="K64" s="157"/>
      <c r="L64" s="157"/>
      <c r="M64" s="157"/>
      <c r="N64" s="157"/>
      <c r="O64" s="157"/>
      <c r="P64" s="156"/>
    </row>
    <row r="65" spans="3:16">
      <c r="C65" s="155"/>
      <c r="D65" s="156"/>
      <c r="E65" s="155"/>
      <c r="F65" s="156"/>
      <c r="G65" s="155"/>
      <c r="H65" s="157"/>
      <c r="I65" s="157"/>
      <c r="J65" s="157"/>
      <c r="K65" s="157"/>
      <c r="L65" s="157"/>
      <c r="M65" s="157"/>
      <c r="N65" s="157"/>
      <c r="O65" s="157"/>
      <c r="P65" s="156"/>
    </row>
    <row r="66" spans="3:16">
      <c r="C66" s="155"/>
      <c r="D66" s="156"/>
      <c r="E66" s="155"/>
      <c r="F66" s="156"/>
      <c r="G66" s="155"/>
      <c r="H66" s="157"/>
      <c r="I66" s="157"/>
      <c r="J66" s="157"/>
      <c r="K66" s="157"/>
      <c r="L66" s="157"/>
      <c r="M66" s="157"/>
      <c r="N66" s="157"/>
      <c r="O66" s="157"/>
      <c r="P66" s="156"/>
    </row>
    <row r="67" spans="3:16">
      <c r="C67" s="155"/>
      <c r="D67" s="156"/>
      <c r="E67" s="155"/>
      <c r="F67" s="156"/>
      <c r="G67" s="155"/>
      <c r="H67" s="157"/>
      <c r="I67" s="157"/>
      <c r="J67" s="157"/>
      <c r="K67" s="157"/>
      <c r="L67" s="157"/>
      <c r="M67" s="157"/>
      <c r="N67" s="157"/>
      <c r="O67" s="157"/>
      <c r="P67" s="156"/>
    </row>
    <row r="68" spans="3:16">
      <c r="C68" s="155"/>
      <c r="D68" s="156"/>
      <c r="E68" s="155"/>
      <c r="F68" s="156"/>
      <c r="G68" s="155"/>
      <c r="H68" s="157"/>
      <c r="I68" s="157"/>
      <c r="J68" s="157"/>
      <c r="K68" s="157"/>
      <c r="L68" s="157"/>
      <c r="M68" s="157"/>
      <c r="N68" s="157"/>
      <c r="O68" s="157"/>
      <c r="P68" s="156"/>
    </row>
    <row r="69" spans="3:16">
      <c r="C69" s="155"/>
      <c r="D69" s="156"/>
      <c r="E69" s="155"/>
      <c r="F69" s="156"/>
      <c r="G69" s="155"/>
      <c r="H69" s="157"/>
      <c r="I69" s="157"/>
      <c r="J69" s="157"/>
      <c r="K69" s="157"/>
      <c r="L69" s="157"/>
      <c r="M69" s="157"/>
      <c r="N69" s="157"/>
      <c r="O69" s="157"/>
      <c r="P69" s="156"/>
    </row>
    <row r="70" spans="3:16">
      <c r="C70" s="155"/>
      <c r="D70" s="156"/>
      <c r="E70" s="155"/>
      <c r="F70" s="156"/>
      <c r="G70" s="155"/>
      <c r="H70" s="157"/>
      <c r="I70" s="157"/>
      <c r="J70" s="157"/>
      <c r="K70" s="157"/>
      <c r="L70" s="157"/>
      <c r="M70" s="157"/>
      <c r="N70" s="157"/>
      <c r="O70" s="157"/>
      <c r="P70" s="156"/>
    </row>
    <row r="71" spans="3:16">
      <c r="C71" s="155"/>
      <c r="D71" s="156"/>
      <c r="E71" s="155"/>
      <c r="F71" s="156"/>
      <c r="G71" s="155"/>
      <c r="H71" s="157"/>
      <c r="I71" s="157"/>
      <c r="J71" s="157"/>
      <c r="K71" s="157"/>
      <c r="L71" s="157"/>
      <c r="M71" s="157"/>
      <c r="N71" s="157"/>
      <c r="O71" s="157"/>
      <c r="P71" s="156"/>
    </row>
    <row r="72" spans="3:16">
      <c r="C72" s="155"/>
      <c r="D72" s="156"/>
      <c r="E72" s="155"/>
      <c r="F72" s="156"/>
      <c r="G72" s="155"/>
      <c r="H72" s="157"/>
      <c r="I72" s="157"/>
      <c r="J72" s="157"/>
      <c r="K72" s="157"/>
      <c r="L72" s="157"/>
      <c r="M72" s="157"/>
      <c r="N72" s="157"/>
      <c r="O72" s="157"/>
      <c r="P72" s="156"/>
    </row>
    <row r="73" spans="3:16">
      <c r="C73" s="155"/>
      <c r="D73" s="156"/>
      <c r="E73" s="155"/>
      <c r="F73" s="156"/>
      <c r="G73" s="155"/>
      <c r="H73" s="157"/>
      <c r="I73" s="157"/>
      <c r="J73" s="157"/>
      <c r="K73" s="157"/>
      <c r="L73" s="157"/>
      <c r="M73" s="157"/>
      <c r="N73" s="157"/>
      <c r="O73" s="157"/>
      <c r="P73" s="156"/>
    </row>
    <row r="74" spans="3:16">
      <c r="C74" s="155"/>
      <c r="D74" s="156"/>
      <c r="E74" s="155"/>
      <c r="F74" s="156"/>
      <c r="G74" s="155"/>
      <c r="H74" s="157"/>
      <c r="I74" s="157"/>
      <c r="J74" s="157"/>
      <c r="K74" s="157"/>
      <c r="L74" s="157"/>
      <c r="M74" s="157"/>
      <c r="N74" s="157"/>
      <c r="O74" s="157"/>
      <c r="P74" s="156"/>
    </row>
    <row r="75" spans="3:16">
      <c r="C75" s="155"/>
      <c r="D75" s="156"/>
      <c r="E75" s="155"/>
      <c r="F75" s="156"/>
      <c r="G75" s="155"/>
      <c r="H75" s="157"/>
      <c r="I75" s="157"/>
      <c r="J75" s="157"/>
      <c r="K75" s="157"/>
      <c r="L75" s="157"/>
      <c r="M75" s="157"/>
      <c r="N75" s="157"/>
      <c r="O75" s="157"/>
      <c r="P75" s="156"/>
    </row>
    <row r="76" spans="3:16">
      <c r="C76" s="155"/>
      <c r="D76" s="156"/>
      <c r="E76" s="155"/>
      <c r="F76" s="156"/>
      <c r="G76" s="155"/>
      <c r="H76" s="157"/>
      <c r="I76" s="157"/>
      <c r="J76" s="157"/>
      <c r="K76" s="157"/>
      <c r="L76" s="157"/>
      <c r="M76" s="157"/>
      <c r="N76" s="157"/>
      <c r="O76" s="157"/>
      <c r="P76" s="156"/>
    </row>
    <row r="77" spans="3:16">
      <c r="C77" s="155"/>
      <c r="D77" s="156"/>
      <c r="E77" s="155"/>
      <c r="F77" s="156"/>
      <c r="G77" s="155"/>
      <c r="H77" s="157"/>
      <c r="I77" s="157"/>
      <c r="J77" s="157"/>
      <c r="K77" s="157"/>
      <c r="L77" s="157"/>
      <c r="M77" s="157"/>
      <c r="N77" s="157"/>
      <c r="O77" s="157"/>
      <c r="P77" s="156"/>
    </row>
    <row r="78" spans="3:16">
      <c r="C78" s="155"/>
      <c r="D78" s="156"/>
      <c r="E78" s="155"/>
      <c r="F78" s="156"/>
      <c r="G78" s="155"/>
      <c r="H78" s="157"/>
      <c r="I78" s="157"/>
      <c r="J78" s="157"/>
      <c r="K78" s="157"/>
      <c r="L78" s="157"/>
      <c r="M78" s="157"/>
      <c r="N78" s="157"/>
      <c r="O78" s="157"/>
      <c r="P78" s="156"/>
    </row>
    <row r="79" spans="3:16">
      <c r="C79" s="155"/>
      <c r="D79" s="156"/>
      <c r="E79" s="155"/>
      <c r="F79" s="156"/>
      <c r="G79" s="155"/>
      <c r="H79" s="157"/>
      <c r="I79" s="157"/>
      <c r="J79" s="157"/>
      <c r="K79" s="157"/>
      <c r="L79" s="157"/>
      <c r="M79" s="157"/>
      <c r="N79" s="157"/>
      <c r="O79" s="157"/>
      <c r="P79" s="156"/>
    </row>
    <row r="80" spans="3:16">
      <c r="C80" s="155"/>
      <c r="D80" s="156"/>
      <c r="E80" s="155"/>
      <c r="F80" s="156"/>
      <c r="G80" s="155"/>
      <c r="H80" s="157"/>
      <c r="I80" s="157"/>
      <c r="J80" s="157"/>
      <c r="K80" s="157"/>
      <c r="L80" s="157"/>
      <c r="M80" s="157"/>
      <c r="N80" s="157"/>
      <c r="O80" s="157"/>
      <c r="P80" s="156"/>
    </row>
    <row r="81" spans="3:16">
      <c r="C81" s="155"/>
      <c r="D81" s="156"/>
      <c r="E81" s="155"/>
      <c r="F81" s="156"/>
      <c r="G81" s="155"/>
      <c r="H81" s="157"/>
      <c r="I81" s="157"/>
      <c r="J81" s="157"/>
      <c r="K81" s="157"/>
      <c r="L81" s="157"/>
      <c r="M81" s="157"/>
      <c r="N81" s="157"/>
      <c r="O81" s="157"/>
      <c r="P81" s="156"/>
    </row>
    <row r="82" spans="3:16">
      <c r="C82" s="155"/>
      <c r="D82" s="156"/>
      <c r="E82" s="155"/>
      <c r="F82" s="156"/>
      <c r="G82" s="155"/>
      <c r="H82" s="157"/>
      <c r="I82" s="157"/>
      <c r="J82" s="157"/>
      <c r="K82" s="157"/>
      <c r="L82" s="157"/>
      <c r="M82" s="157"/>
      <c r="N82" s="157"/>
      <c r="O82" s="157"/>
      <c r="P82" s="156"/>
    </row>
    <row r="83" spans="3:16">
      <c r="C83" s="155"/>
      <c r="D83" s="156"/>
      <c r="E83" s="155"/>
      <c r="F83" s="156"/>
      <c r="G83" s="155"/>
      <c r="H83" s="157"/>
      <c r="I83" s="157"/>
      <c r="J83" s="157"/>
      <c r="K83" s="157"/>
      <c r="L83" s="157"/>
      <c r="M83" s="157"/>
      <c r="N83" s="157"/>
      <c r="O83" s="157"/>
      <c r="P83" s="156"/>
    </row>
    <row r="84" spans="3:16">
      <c r="C84" s="155"/>
      <c r="D84" s="156"/>
      <c r="E84" s="155"/>
      <c r="F84" s="156"/>
      <c r="G84" s="155"/>
      <c r="H84" s="157"/>
      <c r="I84" s="157"/>
      <c r="J84" s="157"/>
      <c r="K84" s="157"/>
      <c r="L84" s="157"/>
      <c r="M84" s="157"/>
      <c r="N84" s="157"/>
      <c r="O84" s="157"/>
      <c r="P84" s="156"/>
    </row>
    <row r="85" spans="3:16">
      <c r="C85" s="155"/>
      <c r="D85" s="156"/>
      <c r="E85" s="155"/>
      <c r="F85" s="156"/>
      <c r="G85" s="155"/>
      <c r="H85" s="157"/>
      <c r="I85" s="157"/>
      <c r="J85" s="157"/>
      <c r="K85" s="157"/>
      <c r="L85" s="157"/>
      <c r="M85" s="157"/>
      <c r="N85" s="157"/>
      <c r="O85" s="157"/>
      <c r="P85" s="156"/>
    </row>
    <row r="86" spans="3:16">
      <c r="C86" s="155"/>
      <c r="D86" s="156"/>
      <c r="E86" s="155"/>
      <c r="F86" s="156"/>
      <c r="G86" s="155"/>
      <c r="H86" s="157"/>
      <c r="I86" s="157"/>
      <c r="J86" s="157"/>
      <c r="K86" s="157"/>
      <c r="L86" s="157"/>
      <c r="M86" s="157"/>
      <c r="N86" s="157"/>
      <c r="O86" s="157"/>
      <c r="P86" s="156"/>
    </row>
    <row r="87" spans="3:16">
      <c r="C87" s="155"/>
      <c r="D87" s="156"/>
      <c r="E87" s="155"/>
      <c r="F87" s="156"/>
      <c r="G87" s="155"/>
      <c r="H87" s="157"/>
      <c r="I87" s="157"/>
      <c r="J87" s="157"/>
      <c r="K87" s="157"/>
      <c r="L87" s="157"/>
      <c r="M87" s="157"/>
      <c r="N87" s="157"/>
      <c r="O87" s="157"/>
      <c r="P87" s="156"/>
    </row>
    <row r="88" spans="3:16">
      <c r="C88" s="155"/>
      <c r="D88" s="156"/>
      <c r="E88" s="155"/>
      <c r="F88" s="156"/>
      <c r="G88" s="155"/>
      <c r="H88" s="157"/>
      <c r="I88" s="157"/>
      <c r="J88" s="157"/>
      <c r="K88" s="157"/>
      <c r="L88" s="157"/>
      <c r="M88" s="157"/>
      <c r="N88" s="157"/>
      <c r="O88" s="157"/>
      <c r="P88" s="156"/>
    </row>
    <row r="89" spans="3:16">
      <c r="C89" s="155"/>
      <c r="D89" s="156"/>
      <c r="E89" s="155"/>
      <c r="F89" s="156"/>
      <c r="G89" s="155"/>
      <c r="H89" s="157"/>
      <c r="I89" s="157"/>
      <c r="J89" s="157"/>
      <c r="K89" s="157"/>
      <c r="L89" s="157"/>
      <c r="M89" s="157"/>
      <c r="N89" s="157"/>
      <c r="O89" s="157"/>
      <c r="P89" s="156"/>
    </row>
    <row r="90" spans="3:16">
      <c r="C90" s="155"/>
      <c r="D90" s="156"/>
      <c r="E90" s="155"/>
      <c r="F90" s="156"/>
      <c r="G90" s="155"/>
      <c r="H90" s="157"/>
      <c r="I90" s="157"/>
      <c r="J90" s="157"/>
      <c r="K90" s="157"/>
      <c r="L90" s="157"/>
      <c r="M90" s="157"/>
      <c r="N90" s="157"/>
      <c r="O90" s="157"/>
      <c r="P90" s="156"/>
    </row>
    <row r="91" spans="3:16">
      <c r="C91" s="155"/>
      <c r="D91" s="156"/>
      <c r="E91" s="155"/>
      <c r="F91" s="156"/>
      <c r="G91" s="155"/>
      <c r="H91" s="157"/>
      <c r="I91" s="157"/>
      <c r="J91" s="157"/>
      <c r="K91" s="157"/>
      <c r="L91" s="157"/>
      <c r="M91" s="157"/>
      <c r="N91" s="157"/>
      <c r="O91" s="157"/>
      <c r="P91" s="156"/>
    </row>
    <row r="92" spans="3:16">
      <c r="C92" s="155"/>
      <c r="D92" s="156"/>
      <c r="E92" s="155"/>
      <c r="F92" s="156"/>
      <c r="G92" s="155"/>
      <c r="H92" s="157"/>
      <c r="I92" s="157"/>
      <c r="J92" s="157"/>
      <c r="K92" s="157"/>
      <c r="L92" s="157"/>
      <c r="M92" s="157"/>
      <c r="N92" s="157"/>
      <c r="O92" s="157"/>
      <c r="P92" s="156"/>
    </row>
    <row r="93" spans="3:16">
      <c r="C93" s="155"/>
      <c r="D93" s="156"/>
      <c r="E93" s="155"/>
      <c r="F93" s="156"/>
      <c r="G93" s="155"/>
      <c r="H93" s="157"/>
      <c r="I93" s="157"/>
      <c r="J93" s="157"/>
      <c r="K93" s="157"/>
      <c r="L93" s="157"/>
      <c r="M93" s="157"/>
      <c r="N93" s="157"/>
      <c r="O93" s="157"/>
      <c r="P93" s="156"/>
    </row>
    <row r="94" spans="3:16">
      <c r="C94" s="155"/>
      <c r="D94" s="156"/>
      <c r="E94" s="155"/>
      <c r="F94" s="156"/>
      <c r="G94" s="155"/>
      <c r="H94" s="157"/>
      <c r="I94" s="157"/>
      <c r="J94" s="157"/>
      <c r="K94" s="157"/>
      <c r="L94" s="157"/>
      <c r="M94" s="157"/>
      <c r="N94" s="157"/>
      <c r="O94" s="157"/>
      <c r="P94" s="156"/>
    </row>
    <row r="95" spans="3:16">
      <c r="C95" s="155"/>
      <c r="D95" s="156"/>
      <c r="E95" s="155"/>
      <c r="F95" s="156"/>
      <c r="G95" s="155"/>
      <c r="H95" s="157"/>
      <c r="I95" s="157"/>
      <c r="J95" s="157"/>
      <c r="K95" s="157"/>
      <c r="L95" s="157"/>
      <c r="M95" s="157"/>
      <c r="N95" s="157"/>
      <c r="O95" s="157"/>
      <c r="P95" s="156"/>
    </row>
    <row r="96" spans="3:16">
      <c r="C96" s="155"/>
      <c r="D96" s="156"/>
      <c r="E96" s="155"/>
      <c r="F96" s="156"/>
      <c r="G96" s="155"/>
      <c r="H96" s="157"/>
      <c r="I96" s="157"/>
      <c r="J96" s="157"/>
      <c r="K96" s="157"/>
      <c r="L96" s="157"/>
      <c r="M96" s="157"/>
      <c r="N96" s="157"/>
      <c r="O96" s="157"/>
      <c r="P96" s="156"/>
    </row>
    <row r="97" spans="3:16">
      <c r="C97" s="155"/>
      <c r="D97" s="156"/>
      <c r="E97" s="155"/>
      <c r="F97" s="156"/>
      <c r="G97" s="155"/>
      <c r="H97" s="157"/>
      <c r="I97" s="157"/>
      <c r="J97" s="157"/>
      <c r="K97" s="157"/>
      <c r="L97" s="157"/>
      <c r="M97" s="157"/>
      <c r="N97" s="157"/>
      <c r="O97" s="157"/>
      <c r="P97" s="156"/>
    </row>
    <row r="98" spans="3:16">
      <c r="C98" s="155"/>
      <c r="D98" s="156"/>
      <c r="E98" s="155"/>
      <c r="F98" s="156"/>
      <c r="G98" s="155"/>
      <c r="H98" s="157"/>
      <c r="I98" s="157"/>
      <c r="J98" s="157"/>
      <c r="K98" s="157"/>
      <c r="L98" s="157"/>
      <c r="M98" s="157"/>
      <c r="N98" s="157"/>
      <c r="O98" s="157"/>
      <c r="P98" s="156"/>
    </row>
    <row r="99" spans="3:16">
      <c r="C99" s="155"/>
      <c r="D99" s="156"/>
      <c r="E99" s="155"/>
      <c r="F99" s="156"/>
      <c r="G99" s="155"/>
      <c r="H99" s="157"/>
      <c r="I99" s="157"/>
      <c r="J99" s="157"/>
      <c r="K99" s="157"/>
      <c r="L99" s="157"/>
      <c r="M99" s="157"/>
      <c r="N99" s="157"/>
      <c r="O99" s="157"/>
      <c r="P99" s="156"/>
    </row>
    <row r="100" spans="3:16">
      <c r="C100" s="155"/>
      <c r="D100" s="156"/>
      <c r="E100" s="155"/>
      <c r="F100" s="156"/>
      <c r="G100" s="155"/>
      <c r="H100" s="157"/>
      <c r="I100" s="157"/>
      <c r="J100" s="157"/>
      <c r="K100" s="157"/>
      <c r="L100" s="157"/>
      <c r="M100" s="157"/>
      <c r="N100" s="157"/>
      <c r="O100" s="157"/>
      <c r="P100" s="156"/>
    </row>
  </sheetData>
  <sheetProtection algorithmName="SHA-512" hashValue="6cO3wbAgNlMHUODS3njjXDmFW7NA/RRUv5Bc0Ehcb880qIlQvJ6gY/1wAUbirHXM5QP23gCX8uhqLVgY2U3cCg==" saltValue="cOS+Ac7xqUQUwjZ0xQdMfg==" spinCount="100000" sheet="1" scenarios="1" formatCells="0" formatColumns="0" formatRows="0" sort="0" autoFilter="0"/>
  <mergeCells count="264">
    <mergeCell ref="C15:D15"/>
    <mergeCell ref="E15:F15"/>
    <mergeCell ref="G15:P15"/>
    <mergeCell ref="C16:D16"/>
    <mergeCell ref="E16:F16"/>
    <mergeCell ref="G16:P16"/>
    <mergeCell ref="C13:D13"/>
    <mergeCell ref="E13:F13"/>
    <mergeCell ref="G13:P13"/>
    <mergeCell ref="C14:D14"/>
    <mergeCell ref="E14:F14"/>
    <mergeCell ref="G14:P14"/>
    <mergeCell ref="C19:D19"/>
    <mergeCell ref="E19:F19"/>
    <mergeCell ref="G19:P19"/>
    <mergeCell ref="C20:D20"/>
    <mergeCell ref="E20:F20"/>
    <mergeCell ref="G20:P20"/>
    <mergeCell ref="C17:D17"/>
    <mergeCell ref="E17:F17"/>
    <mergeCell ref="G17:P17"/>
    <mergeCell ref="C18:D18"/>
    <mergeCell ref="E18:F18"/>
    <mergeCell ref="G18:P18"/>
    <mergeCell ref="C23:D23"/>
    <mergeCell ref="E23:F23"/>
    <mergeCell ref="G23:P23"/>
    <mergeCell ref="C24:D24"/>
    <mergeCell ref="E24:F24"/>
    <mergeCell ref="G24:P24"/>
    <mergeCell ref="C21:D21"/>
    <mergeCell ref="E21:F21"/>
    <mergeCell ref="G21:P21"/>
    <mergeCell ref="C22:D22"/>
    <mergeCell ref="E22:F22"/>
    <mergeCell ref="G22:P22"/>
    <mergeCell ref="C27:D27"/>
    <mergeCell ref="E27:F27"/>
    <mergeCell ref="G27:P27"/>
    <mergeCell ref="C28:D28"/>
    <mergeCell ref="E28:F28"/>
    <mergeCell ref="G28:P28"/>
    <mergeCell ref="C25:D25"/>
    <mergeCell ref="E25:F25"/>
    <mergeCell ref="G25:P25"/>
    <mergeCell ref="C26:D26"/>
    <mergeCell ref="E26:F26"/>
    <mergeCell ref="G26:P26"/>
    <mergeCell ref="C31:D31"/>
    <mergeCell ref="E31:F31"/>
    <mergeCell ref="G31:P31"/>
    <mergeCell ref="C32:D32"/>
    <mergeCell ref="E32:F32"/>
    <mergeCell ref="G32:P32"/>
    <mergeCell ref="C29:D29"/>
    <mergeCell ref="E29:F29"/>
    <mergeCell ref="G29:P29"/>
    <mergeCell ref="C30:D30"/>
    <mergeCell ref="E30:F30"/>
    <mergeCell ref="G30:P30"/>
    <mergeCell ref="C35:D35"/>
    <mergeCell ref="E35:F35"/>
    <mergeCell ref="G35:P35"/>
    <mergeCell ref="C36:D36"/>
    <mergeCell ref="E36:F36"/>
    <mergeCell ref="G36:P36"/>
    <mergeCell ref="C33:D33"/>
    <mergeCell ref="E33:F33"/>
    <mergeCell ref="G33:P33"/>
    <mergeCell ref="C34:D34"/>
    <mergeCell ref="E34:F34"/>
    <mergeCell ref="G34:P34"/>
    <mergeCell ref="C39:D39"/>
    <mergeCell ref="E39:F39"/>
    <mergeCell ref="G39:P39"/>
    <mergeCell ref="C40:D40"/>
    <mergeCell ref="E40:F40"/>
    <mergeCell ref="G40:P40"/>
    <mergeCell ref="C37:D37"/>
    <mergeCell ref="E37:F37"/>
    <mergeCell ref="G37:P37"/>
    <mergeCell ref="C38:D38"/>
    <mergeCell ref="E38:F38"/>
    <mergeCell ref="G38:P38"/>
    <mergeCell ref="C43:D43"/>
    <mergeCell ref="E43:F43"/>
    <mergeCell ref="G43:P43"/>
    <mergeCell ref="C44:D44"/>
    <mergeCell ref="E44:F44"/>
    <mergeCell ref="G44:P44"/>
    <mergeCell ref="C41:D41"/>
    <mergeCell ref="E41:F41"/>
    <mergeCell ref="G41:P41"/>
    <mergeCell ref="C42:D42"/>
    <mergeCell ref="E42:F42"/>
    <mergeCell ref="G42:P42"/>
    <mergeCell ref="C47:D47"/>
    <mergeCell ref="E47:F47"/>
    <mergeCell ref="G47:P47"/>
    <mergeCell ref="C48:D48"/>
    <mergeCell ref="E48:F48"/>
    <mergeCell ref="G48:P48"/>
    <mergeCell ref="C45:D45"/>
    <mergeCell ref="E45:F45"/>
    <mergeCell ref="G45:P45"/>
    <mergeCell ref="C46:D46"/>
    <mergeCell ref="E46:F46"/>
    <mergeCell ref="G46:P46"/>
    <mergeCell ref="C51:D51"/>
    <mergeCell ref="E51:F51"/>
    <mergeCell ref="G51:P51"/>
    <mergeCell ref="C52:D52"/>
    <mergeCell ref="E52:F52"/>
    <mergeCell ref="G52:P52"/>
    <mergeCell ref="C49:D49"/>
    <mergeCell ref="E49:F49"/>
    <mergeCell ref="G49:P49"/>
    <mergeCell ref="C50:D50"/>
    <mergeCell ref="E50:F50"/>
    <mergeCell ref="G50:P50"/>
    <mergeCell ref="C55:D55"/>
    <mergeCell ref="E55:F55"/>
    <mergeCell ref="G55:P55"/>
    <mergeCell ref="C56:D56"/>
    <mergeCell ref="E56:F56"/>
    <mergeCell ref="G56:P56"/>
    <mergeCell ref="C53:D53"/>
    <mergeCell ref="E53:F53"/>
    <mergeCell ref="G53:P53"/>
    <mergeCell ref="C54:D54"/>
    <mergeCell ref="E54:F54"/>
    <mergeCell ref="G54:P54"/>
    <mergeCell ref="C59:D59"/>
    <mergeCell ref="E59:F59"/>
    <mergeCell ref="G59:P59"/>
    <mergeCell ref="C60:D60"/>
    <mergeCell ref="E60:F60"/>
    <mergeCell ref="G60:P60"/>
    <mergeCell ref="C57:D57"/>
    <mergeCell ref="E57:F57"/>
    <mergeCell ref="G57:P57"/>
    <mergeCell ref="C58:D58"/>
    <mergeCell ref="E58:F58"/>
    <mergeCell ref="G58:P58"/>
    <mergeCell ref="C63:D63"/>
    <mergeCell ref="E63:F63"/>
    <mergeCell ref="G63:P63"/>
    <mergeCell ref="C64:D64"/>
    <mergeCell ref="E64:F64"/>
    <mergeCell ref="G64:P64"/>
    <mergeCell ref="C61:D61"/>
    <mergeCell ref="E61:F61"/>
    <mergeCell ref="G61:P61"/>
    <mergeCell ref="C62:D62"/>
    <mergeCell ref="E62:F62"/>
    <mergeCell ref="G62:P62"/>
    <mergeCell ref="C67:D67"/>
    <mergeCell ref="E67:F67"/>
    <mergeCell ref="G67:P67"/>
    <mergeCell ref="C68:D68"/>
    <mergeCell ref="E68:F68"/>
    <mergeCell ref="G68:P68"/>
    <mergeCell ref="C65:D65"/>
    <mergeCell ref="E65:F65"/>
    <mergeCell ref="G65:P65"/>
    <mergeCell ref="C66:D66"/>
    <mergeCell ref="E66:F66"/>
    <mergeCell ref="G66:P66"/>
    <mergeCell ref="C71:D71"/>
    <mergeCell ref="E71:F71"/>
    <mergeCell ref="G71:P71"/>
    <mergeCell ref="C72:D72"/>
    <mergeCell ref="E72:F72"/>
    <mergeCell ref="G72:P72"/>
    <mergeCell ref="C69:D69"/>
    <mergeCell ref="E69:F69"/>
    <mergeCell ref="G69:P69"/>
    <mergeCell ref="C70:D70"/>
    <mergeCell ref="E70:F70"/>
    <mergeCell ref="G70:P70"/>
    <mergeCell ref="C75:D75"/>
    <mergeCell ref="E75:F75"/>
    <mergeCell ref="G75:P75"/>
    <mergeCell ref="C76:D76"/>
    <mergeCell ref="E76:F76"/>
    <mergeCell ref="G76:P76"/>
    <mergeCell ref="C73:D73"/>
    <mergeCell ref="E73:F73"/>
    <mergeCell ref="G73:P73"/>
    <mergeCell ref="C74:D74"/>
    <mergeCell ref="E74:F74"/>
    <mergeCell ref="G74:P74"/>
    <mergeCell ref="C79:D79"/>
    <mergeCell ref="E79:F79"/>
    <mergeCell ref="G79:P79"/>
    <mergeCell ref="C80:D80"/>
    <mergeCell ref="E80:F80"/>
    <mergeCell ref="G80:P80"/>
    <mergeCell ref="C77:D77"/>
    <mergeCell ref="E77:F77"/>
    <mergeCell ref="G77:P77"/>
    <mergeCell ref="C78:D78"/>
    <mergeCell ref="E78:F78"/>
    <mergeCell ref="G78:P78"/>
    <mergeCell ref="C83:D83"/>
    <mergeCell ref="E83:F83"/>
    <mergeCell ref="G83:P83"/>
    <mergeCell ref="C84:D84"/>
    <mergeCell ref="E84:F84"/>
    <mergeCell ref="G84:P84"/>
    <mergeCell ref="C81:D81"/>
    <mergeCell ref="E81:F81"/>
    <mergeCell ref="G81:P81"/>
    <mergeCell ref="C82:D82"/>
    <mergeCell ref="E82:F82"/>
    <mergeCell ref="G82:P82"/>
    <mergeCell ref="C87:D87"/>
    <mergeCell ref="E87:F87"/>
    <mergeCell ref="G87:P87"/>
    <mergeCell ref="C88:D88"/>
    <mergeCell ref="E88:F88"/>
    <mergeCell ref="G88:P88"/>
    <mergeCell ref="C85:D85"/>
    <mergeCell ref="E85:F85"/>
    <mergeCell ref="G85:P85"/>
    <mergeCell ref="C86:D86"/>
    <mergeCell ref="E86:F86"/>
    <mergeCell ref="G86:P86"/>
    <mergeCell ref="C91:D91"/>
    <mergeCell ref="E91:F91"/>
    <mergeCell ref="G91:P91"/>
    <mergeCell ref="C92:D92"/>
    <mergeCell ref="E92:F92"/>
    <mergeCell ref="G92:P92"/>
    <mergeCell ref="C89:D89"/>
    <mergeCell ref="E89:F89"/>
    <mergeCell ref="G89:P89"/>
    <mergeCell ref="C90:D90"/>
    <mergeCell ref="E90:F90"/>
    <mergeCell ref="G90:P90"/>
    <mergeCell ref="C95:D95"/>
    <mergeCell ref="E95:F95"/>
    <mergeCell ref="G95:P95"/>
    <mergeCell ref="C96:D96"/>
    <mergeCell ref="E96:F96"/>
    <mergeCell ref="G96:P96"/>
    <mergeCell ref="C93:D93"/>
    <mergeCell ref="E93:F93"/>
    <mergeCell ref="G93:P93"/>
    <mergeCell ref="C94:D94"/>
    <mergeCell ref="E94:F94"/>
    <mergeCell ref="G94:P94"/>
    <mergeCell ref="C99:D99"/>
    <mergeCell ref="E99:F99"/>
    <mergeCell ref="G99:P99"/>
    <mergeCell ref="C100:D100"/>
    <mergeCell ref="E100:F100"/>
    <mergeCell ref="G100:P100"/>
    <mergeCell ref="C97:D97"/>
    <mergeCell ref="E97:F97"/>
    <mergeCell ref="G97:P97"/>
    <mergeCell ref="C98:D98"/>
    <mergeCell ref="E98:F98"/>
    <mergeCell ref="G98:P98"/>
  </mergeCells>
  <phoneticPr fontId="4"/>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35499-218E-4444-B6B7-04C63D65FF41}">
  <sheetPr codeName="Sheet2"/>
  <dimension ref="B2:P57"/>
  <sheetViews>
    <sheetView showGridLines="0" view="pageBreakPreview" zoomScale="55" zoomScaleNormal="55" zoomScaleSheetLayoutView="55" zoomScalePageLayoutView="55" workbookViewId="0"/>
  </sheetViews>
  <sheetFormatPr defaultRowHeight="18.75"/>
  <cols>
    <col min="1" max="1" width="2.375" style="89" customWidth="1"/>
    <col min="2" max="2" width="3.625" style="89" customWidth="1"/>
    <col min="3" max="3" width="14" style="89" customWidth="1"/>
    <col min="4" max="4" width="3.25" style="89" customWidth="1"/>
    <col min="5" max="5" width="2.625" style="89" customWidth="1"/>
    <col min="6" max="7" width="4.5" style="89" customWidth="1"/>
    <col min="8" max="8" width="6.25" style="89" customWidth="1"/>
    <col min="9" max="9" width="7.5" style="89" customWidth="1"/>
    <col min="10" max="14" width="6.25" style="89" customWidth="1"/>
    <col min="15" max="15" width="2.25" style="89" customWidth="1"/>
    <col min="16" max="16" width="24.125" style="89" customWidth="1"/>
    <col min="17" max="16384" width="9" style="89"/>
  </cols>
  <sheetData>
    <row r="2" spans="2:16">
      <c r="B2" s="103" t="s">
        <v>4</v>
      </c>
    </row>
    <row r="3" spans="2:16">
      <c r="B3" s="90"/>
      <c r="C3" s="90"/>
      <c r="D3" s="90"/>
      <c r="E3" s="211" t="s">
        <v>5</v>
      </c>
      <c r="F3" s="211"/>
      <c r="G3" s="211"/>
      <c r="H3" s="212" t="s">
        <v>6</v>
      </c>
      <c r="I3" s="212"/>
      <c r="J3" s="212"/>
      <c r="K3" s="212"/>
      <c r="L3" s="212"/>
      <c r="M3" s="212"/>
      <c r="N3" s="212"/>
    </row>
    <row r="5" spans="2:16">
      <c r="K5" s="214" t="s">
        <v>1237</v>
      </c>
      <c r="L5" s="214"/>
      <c r="M5" s="214"/>
      <c r="N5" s="214"/>
    </row>
    <row r="6" spans="2:16">
      <c r="B6" s="89" t="s">
        <v>7</v>
      </c>
    </row>
    <row r="7" spans="2:16" ht="19.5" thickBot="1"/>
    <row r="8" spans="2:16">
      <c r="B8" s="108" t="s">
        <v>8</v>
      </c>
      <c r="C8" s="109"/>
      <c r="D8" s="110" t="s">
        <v>9</v>
      </c>
      <c r="E8" s="110"/>
      <c r="F8" s="110"/>
      <c r="G8" s="110"/>
      <c r="H8" s="209"/>
      <c r="I8" s="209"/>
      <c r="J8" s="209"/>
      <c r="K8" s="209"/>
      <c r="L8" s="209"/>
      <c r="M8" s="209"/>
      <c r="N8" s="210"/>
    </row>
    <row r="9" spans="2:16">
      <c r="B9" s="111"/>
      <c r="C9" s="112"/>
      <c r="D9" s="89" t="s">
        <v>10</v>
      </c>
      <c r="H9" s="207"/>
      <c r="I9" s="207"/>
      <c r="J9" s="207"/>
      <c r="K9" s="207"/>
      <c r="L9" s="207"/>
      <c r="M9" s="207"/>
      <c r="N9" s="208"/>
    </row>
    <row r="10" spans="2:16" ht="19.5" thickBot="1">
      <c r="B10" s="111"/>
      <c r="C10" s="112"/>
      <c r="D10" s="89" t="s">
        <v>11</v>
      </c>
      <c r="H10" s="213"/>
      <c r="I10" s="213"/>
      <c r="J10" s="213"/>
      <c r="N10" s="113"/>
    </row>
    <row r="11" spans="2:16">
      <c r="B11" s="108" t="s">
        <v>13</v>
      </c>
      <c r="C11" s="109"/>
      <c r="D11" s="110" t="s">
        <v>14</v>
      </c>
      <c r="E11" s="110"/>
      <c r="F11" s="110"/>
      <c r="G11" s="110"/>
      <c r="H11" s="209"/>
      <c r="I11" s="209"/>
      <c r="J11" s="209"/>
      <c r="K11" s="209"/>
      <c r="L11" s="209"/>
      <c r="M11" s="209"/>
      <c r="N11" s="210"/>
    </row>
    <row r="12" spans="2:16">
      <c r="B12" s="111"/>
      <c r="C12" s="112"/>
      <c r="D12" s="89" t="s">
        <v>15</v>
      </c>
      <c r="H12" s="207"/>
      <c r="I12" s="207"/>
      <c r="J12" s="207"/>
      <c r="K12" s="207"/>
      <c r="L12" s="207"/>
      <c r="M12" s="207"/>
      <c r="N12" s="208"/>
    </row>
    <row r="13" spans="2:16">
      <c r="B13" s="111"/>
      <c r="C13" s="112"/>
      <c r="D13" s="89" t="s">
        <v>16</v>
      </c>
      <c r="H13" s="199"/>
      <c r="I13" s="199"/>
      <c r="J13" s="199"/>
      <c r="K13" s="199"/>
      <c r="L13" s="199"/>
      <c r="M13" s="199"/>
      <c r="N13" s="200"/>
    </row>
    <row r="14" spans="2:16">
      <c r="B14" s="111"/>
      <c r="C14" s="112"/>
      <c r="D14" s="89" t="s">
        <v>17</v>
      </c>
      <c r="H14" s="114"/>
      <c r="I14" s="115"/>
      <c r="J14" s="201"/>
      <c r="K14" s="201"/>
      <c r="L14" s="201"/>
      <c r="M14" s="201"/>
      <c r="N14" s="202"/>
    </row>
    <row r="15" spans="2:16" ht="19.5" thickBot="1">
      <c r="B15" s="111"/>
      <c r="C15" s="112"/>
      <c r="D15" s="116" t="s">
        <v>18</v>
      </c>
      <c r="E15" s="116"/>
      <c r="F15" s="116"/>
      <c r="G15" s="116"/>
      <c r="H15" s="117"/>
      <c r="I15" s="117"/>
      <c r="J15" s="203"/>
      <c r="K15" s="203"/>
      <c r="L15" s="203"/>
      <c r="M15" s="203"/>
      <c r="N15" s="204"/>
    </row>
    <row r="16" spans="2:16">
      <c r="B16" s="111"/>
      <c r="C16" s="112"/>
      <c r="D16" s="110" t="s">
        <v>19</v>
      </c>
      <c r="E16" s="110"/>
      <c r="F16" s="110"/>
      <c r="G16" s="110"/>
      <c r="H16" s="209"/>
      <c r="I16" s="209"/>
      <c r="J16" s="209"/>
      <c r="K16" s="209"/>
      <c r="L16" s="209"/>
      <c r="M16" s="209"/>
      <c r="N16" s="210"/>
      <c r="P16" s="97"/>
    </row>
    <row r="17" spans="2:16">
      <c r="B17" s="111"/>
      <c r="C17" s="112"/>
      <c r="D17" s="89" t="s">
        <v>15</v>
      </c>
      <c r="H17" s="207"/>
      <c r="I17" s="207"/>
      <c r="J17" s="207"/>
      <c r="K17" s="207"/>
      <c r="L17" s="207"/>
      <c r="M17" s="207"/>
      <c r="N17" s="208"/>
    </row>
    <row r="18" spans="2:16">
      <c r="B18" s="111"/>
      <c r="C18" s="112"/>
      <c r="D18" s="89" t="s">
        <v>16</v>
      </c>
      <c r="H18" s="199"/>
      <c r="I18" s="199"/>
      <c r="J18" s="199"/>
      <c r="K18" s="199"/>
      <c r="L18" s="199"/>
      <c r="M18" s="199"/>
      <c r="N18" s="200"/>
    </row>
    <row r="19" spans="2:16">
      <c r="B19" s="111"/>
      <c r="C19" s="112"/>
      <c r="D19" s="89" t="s">
        <v>17</v>
      </c>
      <c r="H19" s="114"/>
      <c r="I19" s="115"/>
      <c r="J19" s="201"/>
      <c r="K19" s="201"/>
      <c r="L19" s="201"/>
      <c r="M19" s="201"/>
      <c r="N19" s="202"/>
    </row>
    <row r="20" spans="2:16" ht="19.5" thickBot="1">
      <c r="B20" s="118"/>
      <c r="C20" s="119"/>
      <c r="D20" s="116" t="s">
        <v>18</v>
      </c>
      <c r="E20" s="116"/>
      <c r="F20" s="116"/>
      <c r="G20" s="116"/>
      <c r="H20" s="117"/>
      <c r="I20" s="117"/>
      <c r="J20" s="203"/>
      <c r="K20" s="203"/>
      <c r="L20" s="203"/>
      <c r="M20" s="203"/>
      <c r="N20" s="204"/>
    </row>
    <row r="21" spans="2:16">
      <c r="B21" s="92" t="s">
        <v>36</v>
      </c>
      <c r="C21" s="93"/>
      <c r="D21" s="93"/>
      <c r="E21" s="93"/>
      <c r="F21" s="93"/>
      <c r="G21" s="93"/>
      <c r="H21" s="93"/>
      <c r="I21" s="93"/>
      <c r="J21" s="93"/>
      <c r="K21" s="93"/>
      <c r="L21" s="93"/>
      <c r="M21" s="93"/>
      <c r="N21" s="94"/>
      <c r="P21" s="120"/>
    </row>
    <row r="22" spans="2:16">
      <c r="B22" s="121"/>
      <c r="I22" s="96"/>
      <c r="J22" s="96"/>
      <c r="K22" s="96"/>
      <c r="L22" s="96"/>
      <c r="M22" s="96"/>
      <c r="N22" s="113"/>
    </row>
    <row r="23" spans="2:16">
      <c r="B23" s="121"/>
      <c r="C23" s="89" t="s">
        <v>37</v>
      </c>
      <c r="I23" s="168" t="s">
        <v>42</v>
      </c>
      <c r="J23" s="168"/>
      <c r="K23" s="168"/>
      <c r="L23" s="168"/>
      <c r="M23" s="168"/>
      <c r="N23" s="113"/>
    </row>
    <row r="24" spans="2:16">
      <c r="B24" s="121"/>
      <c r="C24" s="89" t="s">
        <v>39</v>
      </c>
      <c r="I24" s="168"/>
      <c r="J24" s="168"/>
      <c r="K24" s="168"/>
      <c r="L24" s="168"/>
      <c r="M24" s="168"/>
      <c r="N24" s="113"/>
    </row>
    <row r="25" spans="2:16">
      <c r="B25" s="121"/>
      <c r="C25" s="89" t="s">
        <v>41</v>
      </c>
      <c r="I25" s="199"/>
      <c r="J25" s="199"/>
      <c r="K25" s="199"/>
      <c r="L25" s="199"/>
      <c r="M25" s="199"/>
      <c r="N25" s="113"/>
    </row>
    <row r="26" spans="2:16" ht="19.5" thickBot="1">
      <c r="B26" s="122"/>
      <c r="C26" s="116"/>
      <c r="D26" s="116"/>
      <c r="E26" s="116"/>
      <c r="F26" s="116"/>
      <c r="G26" s="116"/>
      <c r="H26" s="116"/>
      <c r="I26" s="116"/>
      <c r="J26" s="116"/>
      <c r="K26" s="116"/>
      <c r="L26" s="116"/>
      <c r="M26" s="116"/>
      <c r="N26" s="123"/>
    </row>
    <row r="27" spans="2:16">
      <c r="B27" s="92" t="s">
        <v>20</v>
      </c>
      <c r="C27" s="93"/>
      <c r="D27" s="93"/>
      <c r="E27" s="93"/>
      <c r="F27" s="93"/>
      <c r="G27" s="93"/>
      <c r="H27" s="93"/>
      <c r="I27" s="93"/>
      <c r="J27" s="93"/>
      <c r="K27" s="93"/>
      <c r="L27" s="93"/>
      <c r="M27" s="93"/>
      <c r="N27" s="94"/>
    </row>
    <row r="28" spans="2:16">
      <c r="B28" s="121"/>
      <c r="N28" s="113"/>
    </row>
    <row r="29" spans="2:16">
      <c r="B29" s="121" t="s">
        <v>21</v>
      </c>
      <c r="N29" s="113"/>
    </row>
    <row r="30" spans="2:16" ht="19.5" thickBot="1">
      <c r="B30" s="121"/>
      <c r="N30" s="113"/>
    </row>
    <row r="31" spans="2:16">
      <c r="B31" s="121"/>
      <c r="C31" s="193" t="s">
        <v>22</v>
      </c>
      <c r="D31" s="194"/>
      <c r="E31" s="194"/>
      <c r="F31" s="194"/>
      <c r="G31" s="162"/>
      <c r="H31" s="205" t="s">
        <v>23</v>
      </c>
      <c r="I31" s="162"/>
      <c r="J31" s="205" t="s">
        <v>24</v>
      </c>
      <c r="K31" s="206"/>
      <c r="N31" s="113"/>
    </row>
    <row r="32" spans="2:16">
      <c r="B32" s="121"/>
      <c r="C32" s="124" t="str">
        <f>E3</f>
        <v>2023年度</v>
      </c>
      <c r="D32" s="125" t="s">
        <v>25</v>
      </c>
      <c r="E32" s="125"/>
      <c r="F32" s="125"/>
      <c r="G32" s="126"/>
      <c r="H32" s="180" t="s">
        <v>26</v>
      </c>
      <c r="I32" s="181"/>
      <c r="J32" s="228"/>
      <c r="K32" s="229"/>
      <c r="N32" s="113"/>
    </row>
    <row r="33" spans="2:14">
      <c r="B33" s="121"/>
      <c r="C33" s="124" t="str">
        <f>E3</f>
        <v>2023年度</v>
      </c>
      <c r="D33" s="125" t="s">
        <v>27</v>
      </c>
      <c r="E33" s="125"/>
      <c r="F33" s="125"/>
      <c r="G33" s="126"/>
      <c r="H33" s="180" t="s">
        <v>26</v>
      </c>
      <c r="I33" s="181"/>
      <c r="J33" s="228"/>
      <c r="K33" s="229"/>
      <c r="N33" s="113"/>
    </row>
    <row r="34" spans="2:14" ht="19.5" thickBot="1">
      <c r="B34" s="121"/>
      <c r="C34" s="169" t="s">
        <v>28</v>
      </c>
      <c r="D34" s="170"/>
      <c r="E34" s="170"/>
      <c r="F34" s="170"/>
      <c r="G34" s="171"/>
      <c r="H34" s="172" t="s">
        <v>26</v>
      </c>
      <c r="I34" s="171"/>
      <c r="J34" s="173">
        <f>J32+J33</f>
        <v>0</v>
      </c>
      <c r="K34" s="174"/>
      <c r="N34" s="113"/>
    </row>
    <row r="35" spans="2:14">
      <c r="B35" s="121"/>
      <c r="N35" s="113"/>
    </row>
    <row r="36" spans="2:14">
      <c r="B36" s="121" t="s">
        <v>29</v>
      </c>
      <c r="N36" s="113"/>
    </row>
    <row r="37" spans="2:14">
      <c r="B37" s="121"/>
      <c r="N37" s="113"/>
    </row>
    <row r="38" spans="2:14" ht="19.5" thickBot="1">
      <c r="B38" s="121"/>
      <c r="C38" s="89" t="s">
        <v>30</v>
      </c>
      <c r="N38" s="113"/>
    </row>
    <row r="39" spans="2:14" ht="37.5" customHeight="1">
      <c r="B39" s="121"/>
      <c r="C39" s="92"/>
      <c r="D39" s="193" t="s">
        <v>31</v>
      </c>
      <c r="E39" s="194"/>
      <c r="F39" s="194"/>
      <c r="G39" s="162"/>
      <c r="H39" s="195" t="s">
        <v>1254</v>
      </c>
      <c r="I39" s="196"/>
      <c r="J39" s="196" t="s">
        <v>1252</v>
      </c>
      <c r="K39" s="163"/>
      <c r="L39" s="162" t="s">
        <v>28</v>
      </c>
      <c r="M39" s="163"/>
      <c r="N39" s="113"/>
    </row>
    <row r="40" spans="2:14">
      <c r="B40" s="121"/>
      <c r="C40" s="128" t="s">
        <v>32</v>
      </c>
      <c r="D40" s="182">
        <f>SA!H3-SA!I3</f>
        <v>0</v>
      </c>
      <c r="E40" s="183"/>
      <c r="F40" s="183"/>
      <c r="G40" s="184"/>
      <c r="H40" s="197"/>
      <c r="I40" s="197"/>
      <c r="J40" s="197"/>
      <c r="K40" s="198"/>
      <c r="L40" s="164">
        <f>D40</f>
        <v>0</v>
      </c>
      <c r="M40" s="165"/>
      <c r="N40" s="113"/>
    </row>
    <row r="41" spans="2:14">
      <c r="B41" s="121"/>
      <c r="C41" s="128" t="s">
        <v>33</v>
      </c>
      <c r="D41" s="182">
        <f>SA!H4-SA!I4</f>
        <v>0</v>
      </c>
      <c r="E41" s="183"/>
      <c r="F41" s="183"/>
      <c r="G41" s="184"/>
      <c r="H41" s="185">
        <f>SA!J4-SA!K4</f>
        <v>0</v>
      </c>
      <c r="I41" s="186"/>
      <c r="J41" s="187">
        <f>SA!L4</f>
        <v>0</v>
      </c>
      <c r="K41" s="165"/>
      <c r="L41" s="164">
        <f>D41+H41+J41</f>
        <v>0</v>
      </c>
      <c r="M41" s="165"/>
      <c r="N41" s="113"/>
    </row>
    <row r="42" spans="2:14" ht="19.5" thickBot="1">
      <c r="B42" s="121"/>
      <c r="C42" s="151" t="s">
        <v>28</v>
      </c>
      <c r="D42" s="188">
        <f>D40+D41</f>
        <v>0</v>
      </c>
      <c r="E42" s="189"/>
      <c r="F42" s="189"/>
      <c r="G42" s="190"/>
      <c r="H42" s="191">
        <f>H41</f>
        <v>0</v>
      </c>
      <c r="I42" s="191"/>
      <c r="J42" s="192">
        <f>J40+J41</f>
        <v>0</v>
      </c>
      <c r="K42" s="167"/>
      <c r="L42" s="166">
        <f>L40+L41</f>
        <v>0</v>
      </c>
      <c r="M42" s="167"/>
      <c r="N42" s="113"/>
    </row>
    <row r="43" spans="2:14">
      <c r="B43" s="121"/>
      <c r="D43" s="175"/>
      <c r="E43" s="175"/>
      <c r="F43" s="175"/>
      <c r="G43" s="175"/>
      <c r="H43" s="175"/>
      <c r="I43" s="175"/>
      <c r="J43" s="176"/>
      <c r="K43" s="175"/>
      <c r="N43" s="113"/>
    </row>
    <row r="44" spans="2:14" ht="19.5" thickBot="1">
      <c r="B44" s="122"/>
      <c r="C44" s="116"/>
      <c r="D44" s="116"/>
      <c r="E44" s="116"/>
      <c r="F44" s="116"/>
      <c r="G44" s="116"/>
      <c r="H44" s="116"/>
      <c r="I44" s="116"/>
      <c r="J44" s="116"/>
      <c r="K44" s="116"/>
      <c r="L44" s="116"/>
      <c r="M44" s="116"/>
      <c r="N44" s="123"/>
    </row>
    <row r="45" spans="2:14" ht="19.5" thickBot="1"/>
    <row r="46" spans="2:14">
      <c r="B46" s="130"/>
      <c r="C46" s="110"/>
      <c r="D46" s="110"/>
      <c r="E46" s="110"/>
      <c r="F46" s="110"/>
      <c r="G46" s="110"/>
      <c r="H46" s="110"/>
      <c r="I46" s="110"/>
      <c r="J46" s="110"/>
      <c r="K46" s="110"/>
      <c r="L46" s="110"/>
      <c r="M46" s="110"/>
      <c r="N46" s="131"/>
    </row>
    <row r="47" spans="2:14" ht="19.5" thickBot="1">
      <c r="B47" s="121"/>
      <c r="C47" s="89" t="s">
        <v>351</v>
      </c>
      <c r="N47" s="113"/>
    </row>
    <row r="48" spans="2:14">
      <c r="B48" s="121"/>
      <c r="C48" s="177" t="s">
        <v>34</v>
      </c>
      <c r="D48" s="178"/>
      <c r="E48" s="178"/>
      <c r="F48" s="178"/>
      <c r="G48" s="179"/>
      <c r="H48" s="132" t="s">
        <v>23</v>
      </c>
      <c r="I48" s="133"/>
      <c r="J48" s="132" t="s">
        <v>24</v>
      </c>
      <c r="K48" s="134"/>
      <c r="N48" s="113"/>
    </row>
    <row r="49" spans="2:16">
      <c r="B49" s="121"/>
      <c r="C49" s="128" t="s">
        <v>35</v>
      </c>
      <c r="D49" s="125"/>
      <c r="E49" s="125"/>
      <c r="F49" s="125"/>
      <c r="G49" s="126"/>
      <c r="H49" s="180" t="s">
        <v>26</v>
      </c>
      <c r="I49" s="181"/>
      <c r="J49" s="228"/>
      <c r="K49" s="229"/>
      <c r="N49" s="113"/>
    </row>
    <row r="50" spans="2:16">
      <c r="B50" s="121"/>
      <c r="C50" s="135" t="s">
        <v>1228</v>
      </c>
      <c r="D50" s="125"/>
      <c r="E50" s="125"/>
      <c r="F50" s="125"/>
      <c r="G50" s="126"/>
      <c r="H50" s="180" t="s">
        <v>26</v>
      </c>
      <c r="I50" s="181"/>
      <c r="J50" s="228"/>
      <c r="K50" s="229"/>
      <c r="N50" s="113"/>
      <c r="P50" s="97"/>
    </row>
    <row r="51" spans="2:16" ht="19.5" thickBot="1">
      <c r="B51" s="121"/>
      <c r="C51" s="169" t="s">
        <v>28</v>
      </c>
      <c r="D51" s="170"/>
      <c r="E51" s="170"/>
      <c r="F51" s="170"/>
      <c r="G51" s="171"/>
      <c r="H51" s="172" t="s">
        <v>26</v>
      </c>
      <c r="I51" s="171"/>
      <c r="J51" s="173">
        <f>J49+J50</f>
        <v>0</v>
      </c>
      <c r="K51" s="174"/>
      <c r="N51" s="113"/>
    </row>
    <row r="52" spans="2:16">
      <c r="B52" s="121"/>
      <c r="C52" s="91"/>
      <c r="D52" s="91"/>
      <c r="E52" s="91"/>
      <c r="F52" s="91"/>
      <c r="G52" s="91"/>
      <c r="H52" s="91"/>
      <c r="I52" s="91"/>
      <c r="J52" s="136"/>
      <c r="K52" s="136"/>
      <c r="N52" s="113"/>
    </row>
    <row r="53" spans="2:16" ht="19.5" thickBot="1">
      <c r="B53" s="122"/>
      <c r="C53" s="116"/>
      <c r="D53" s="116"/>
      <c r="E53" s="116"/>
      <c r="F53" s="116"/>
      <c r="G53" s="116"/>
      <c r="H53" s="116"/>
      <c r="I53" s="116"/>
      <c r="J53" s="116"/>
      <c r="K53" s="116"/>
      <c r="L53" s="116"/>
      <c r="M53" s="116"/>
      <c r="N53" s="123"/>
    </row>
    <row r="54" spans="2:16" ht="19.5" thickBot="1"/>
    <row r="55" spans="2:16">
      <c r="B55" s="130" t="s">
        <v>1255</v>
      </c>
      <c r="C55" s="110"/>
      <c r="D55" s="110"/>
      <c r="E55" s="110"/>
      <c r="F55" s="110"/>
      <c r="G55" s="110"/>
      <c r="H55" s="110"/>
      <c r="I55" s="110"/>
      <c r="J55" s="110"/>
      <c r="K55" s="110"/>
      <c r="L55" s="110"/>
      <c r="M55" s="110"/>
      <c r="N55" s="131"/>
    </row>
    <row r="56" spans="2:16">
      <c r="B56" s="121"/>
      <c r="C56" s="89" t="s">
        <v>1256</v>
      </c>
      <c r="I56" s="168"/>
      <c r="J56" s="168"/>
      <c r="K56" s="168"/>
      <c r="L56" s="168"/>
      <c r="M56" s="168"/>
      <c r="N56" s="113"/>
    </row>
    <row r="57" spans="2:16" ht="19.5" thickBot="1">
      <c r="B57" s="122"/>
      <c r="C57" s="116"/>
      <c r="D57" s="116"/>
      <c r="E57" s="116"/>
      <c r="F57" s="116"/>
      <c r="G57" s="116"/>
      <c r="H57" s="116"/>
      <c r="I57" s="116"/>
      <c r="J57" s="116"/>
      <c r="K57" s="116"/>
      <c r="L57" s="116"/>
      <c r="M57" s="116"/>
      <c r="N57" s="123"/>
    </row>
  </sheetData>
  <sheetProtection algorithmName="SHA-512" hashValue="mYoqgs42b5YydgRKXlsALuqPv7hdNJ4yUBWCLmI5SDZUqqpqDVZ4PPiKrg3xpnA6KENpwr3DrfQUHdJ4jyqqhQ==" saltValue="qAhw1jQoeJDo8uZ3pW2kEg==" spinCount="100000" sheet="1" scenarios="1" formatCells="0" formatColumns="0" formatRows="0" sort="0" autoFilter="0"/>
  <mergeCells count="57">
    <mergeCell ref="E3:G3"/>
    <mergeCell ref="H3:N3"/>
    <mergeCell ref="H8:N8"/>
    <mergeCell ref="H9:N9"/>
    <mergeCell ref="H10:J10"/>
    <mergeCell ref="K5:N5"/>
    <mergeCell ref="H17:N17"/>
    <mergeCell ref="H11:N11"/>
    <mergeCell ref="H12:N12"/>
    <mergeCell ref="H13:N13"/>
    <mergeCell ref="J14:N14"/>
    <mergeCell ref="J15:N15"/>
    <mergeCell ref="H16:N16"/>
    <mergeCell ref="C34:G34"/>
    <mergeCell ref="H34:I34"/>
    <mergeCell ref="J34:K34"/>
    <mergeCell ref="H18:N18"/>
    <mergeCell ref="J19:N19"/>
    <mergeCell ref="J20:N20"/>
    <mergeCell ref="C31:G31"/>
    <mergeCell ref="H31:I31"/>
    <mergeCell ref="J31:K31"/>
    <mergeCell ref="I23:M23"/>
    <mergeCell ref="I24:M24"/>
    <mergeCell ref="I25:M25"/>
    <mergeCell ref="H32:I32"/>
    <mergeCell ref="J32:K32"/>
    <mergeCell ref="H33:I33"/>
    <mergeCell ref="J33:K33"/>
    <mergeCell ref="D39:G39"/>
    <mergeCell ref="H39:I39"/>
    <mergeCell ref="J39:K39"/>
    <mergeCell ref="D40:G40"/>
    <mergeCell ref="H40:I40"/>
    <mergeCell ref="J40:K40"/>
    <mergeCell ref="D41:G41"/>
    <mergeCell ref="H41:I41"/>
    <mergeCell ref="J41:K41"/>
    <mergeCell ref="D42:G42"/>
    <mergeCell ref="H42:I42"/>
    <mergeCell ref="J42:K42"/>
    <mergeCell ref="C51:G51"/>
    <mergeCell ref="H51:I51"/>
    <mergeCell ref="J51:K51"/>
    <mergeCell ref="D43:G43"/>
    <mergeCell ref="H43:I43"/>
    <mergeCell ref="J43:K43"/>
    <mergeCell ref="C48:G48"/>
    <mergeCell ref="H49:I49"/>
    <mergeCell ref="J49:K49"/>
    <mergeCell ref="H50:I50"/>
    <mergeCell ref="J50:K50"/>
    <mergeCell ref="L39:M39"/>
    <mergeCell ref="L40:M40"/>
    <mergeCell ref="L41:M41"/>
    <mergeCell ref="L42:M42"/>
    <mergeCell ref="I56:M56"/>
  </mergeCells>
  <phoneticPr fontId="4"/>
  <pageMargins left="0.7" right="0.7" top="0.75" bottom="0.75" header="0.3" footer="0.3"/>
  <pageSetup paperSize="9" scale="67" orientation="portrait" r:id="rId1"/>
  <extLst>
    <ext xmlns:x14="http://schemas.microsoft.com/office/spreadsheetml/2009/9/main" uri="{78C0D931-6437-407d-A8EE-F0AAD7539E65}">
      <x14:conditionalFormattings>
        <x14:conditionalFormatting xmlns:xm="http://schemas.microsoft.com/office/excel/2006/main">
          <x14:cfRule type="expression" priority="1" id="{A086D4B6-83B0-4D4F-B38F-B9331C5E13CE}">
            <xm:f>$I$23=選択肢①!$J$7</xm:f>
            <x14:dxf>
              <fill>
                <patternFill>
                  <bgColor theme="0" tint="-0.34998626667073579"/>
                </patternFill>
              </fill>
            </x14:dxf>
          </x14:cfRule>
          <xm:sqref>I24:M25</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r:uid="{318A608D-838C-4560-8505-7D9886DCF83A}">
          <x14:formula1>
            <xm:f>選択肢①!$D$6:$D$8</xm:f>
          </x14:formula1>
          <xm:sqref>E3:G3</xm:sqref>
        </x14:dataValidation>
        <x14:dataValidation type="list" allowBlank="1" showInputMessage="1" showErrorMessage="1" xr:uid="{22F4E411-3E8F-4B28-AEFC-88B42B654FAE}">
          <x14:formula1>
            <xm:f>選択肢①!$J$6:$J$8</xm:f>
          </x14:formula1>
          <xm:sqref>I23:M23</xm:sqref>
        </x14:dataValidation>
        <x14:dataValidation type="list" allowBlank="1" showInputMessage="1" showErrorMessage="1" xr:uid="{C4211723-26B7-4601-95CF-7F3BCB25641C}">
          <x14:formula1>
            <xm:f>選択肢①!$L$6:$L$8</xm:f>
          </x14:formula1>
          <xm:sqref>I24:M24</xm:sqref>
        </x14:dataValidation>
        <x14:dataValidation type="list" allowBlank="1" showInputMessage="1" showErrorMessage="1" xr:uid="{4ABE2031-B175-4E76-9FD4-0667514F7C70}">
          <x14:formula1>
            <xm:f>選択肢①!$X$6:$X$7</xm:f>
          </x14:formula1>
          <xm:sqref>I56:M56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F5BA0-8407-4E4B-82E9-7EFDD9F7D248}">
  <sheetPr codeName="Sheet11">
    <tabColor rgb="FF0070C0"/>
  </sheetPr>
  <dimension ref="B1:P307"/>
  <sheetViews>
    <sheetView showGridLines="0" zoomScale="70" zoomScaleNormal="70" workbookViewId="0">
      <pane ySplit="6" topLeftCell="A7" activePane="bottomLeft" state="frozen"/>
      <selection pane="bottomLeft"/>
    </sheetView>
  </sheetViews>
  <sheetFormatPr defaultRowHeight="18.75"/>
  <cols>
    <col min="1" max="1" width="3.125" customWidth="1"/>
    <col min="2" max="3" width="17.375" style="67" customWidth="1"/>
    <col min="4" max="4" width="25.75" style="67" customWidth="1"/>
    <col min="5" max="5" width="34.25" style="67" bestFit="1" customWidth="1"/>
    <col min="6" max="6" width="34.25" style="86" bestFit="1" customWidth="1"/>
    <col min="7" max="7" width="18.625" style="67" customWidth="1"/>
    <col min="8" max="9" width="25" style="67" customWidth="1"/>
    <col min="10" max="10" width="25" style="220" customWidth="1"/>
    <col min="11" max="12" width="25" style="67" customWidth="1"/>
    <col min="13" max="13" width="17.125" style="66" customWidth="1"/>
    <col min="14" max="14" width="7.625" customWidth="1"/>
    <col min="15" max="15" width="21.375" bestFit="1" customWidth="1"/>
  </cols>
  <sheetData>
    <row r="1" spans="2:16" s="89" customFormat="1" ht="19.5" thickBot="1">
      <c r="B1" s="129"/>
      <c r="C1" s="129"/>
      <c r="D1" s="129"/>
      <c r="E1" s="129"/>
      <c r="F1" s="129"/>
      <c r="G1" s="129"/>
      <c r="H1" s="129"/>
      <c r="I1" s="129"/>
      <c r="J1" s="129"/>
      <c r="K1" s="129"/>
      <c r="L1" s="129"/>
    </row>
    <row r="2" spans="2:16" s="89" customFormat="1" ht="54.75" thickBot="1">
      <c r="B2" s="103" t="s">
        <v>341</v>
      </c>
      <c r="C2" s="103"/>
      <c r="D2" s="129"/>
      <c r="E2" s="129"/>
      <c r="F2" s="129"/>
      <c r="G2" s="138"/>
      <c r="H2" s="139" t="s">
        <v>1251</v>
      </c>
      <c r="I2" s="140" t="s">
        <v>1253</v>
      </c>
      <c r="J2" s="139" t="s">
        <v>1249</v>
      </c>
      <c r="K2" s="140" t="s">
        <v>1248</v>
      </c>
      <c r="L2" s="140" t="s">
        <v>1242</v>
      </c>
      <c r="O2" s="141"/>
    </row>
    <row r="3" spans="2:16" s="89" customFormat="1">
      <c r="B3" s="95" t="s">
        <v>352</v>
      </c>
      <c r="C3" s="106">
        <f>'S1'!H8</f>
        <v>0</v>
      </c>
      <c r="D3" s="129"/>
      <c r="E3" s="129"/>
      <c r="F3" s="129"/>
      <c r="G3" s="142" t="s">
        <v>115</v>
      </c>
      <c r="H3" s="143">
        <f>SUMIFS($L:$L,$D:$D,$G3,$F:$F,選択肢①!$H$45)</f>
        <v>0</v>
      </c>
      <c r="I3" s="98">
        <f>SUMIFS($M:$M,$D:$D,$G3,$F:$F,選択肢①!$H$45)</f>
        <v>0</v>
      </c>
      <c r="J3" s="144"/>
      <c r="K3" s="144"/>
      <c r="L3" s="144"/>
      <c r="P3" s="90"/>
    </row>
    <row r="4" spans="2:16" s="89" customFormat="1" ht="19.5" thickBot="1">
      <c r="B4" s="104" t="s">
        <v>353</v>
      </c>
      <c r="C4" s="107">
        <f>'S1'!H10</f>
        <v>0</v>
      </c>
      <c r="D4" s="129"/>
      <c r="E4" s="129"/>
      <c r="F4" s="129"/>
      <c r="G4" s="145" t="s">
        <v>105</v>
      </c>
      <c r="H4" s="127">
        <f>SUMIFS($L:$L,$D:$D,$G4,$F:$F,選択肢①!$H$45)</f>
        <v>0</v>
      </c>
      <c r="I4" s="146">
        <f>SUMIFS($M:$M,$D:$D,$G4,$F:$F,選択肢①!$H$45)</f>
        <v>0</v>
      </c>
      <c r="J4" s="127">
        <f>SUMIFS($L:$L,$D:$D,$G4,$F:$F,選択肢①!$H$47)</f>
        <v>0</v>
      </c>
      <c r="K4" s="146">
        <f>SUMIFS($M:$M,$D:$D,$G4,$F:$F,選択肢①!$H$47)</f>
        <v>0</v>
      </c>
      <c r="L4" s="146">
        <f>SUMIFS($L:$L,$D:$D,$G4,$F:$F,選択肢①!$H$46)</f>
        <v>0</v>
      </c>
      <c r="O4" s="102"/>
    </row>
    <row r="5" spans="2:16" s="89" customFormat="1" ht="19.5" thickBot="1">
      <c r="B5" s="105"/>
      <c r="C5" s="105"/>
      <c r="D5" s="137"/>
      <c r="E5" s="129"/>
      <c r="F5" s="129"/>
      <c r="G5" s="129"/>
      <c r="H5" s="129"/>
      <c r="I5" s="129"/>
      <c r="J5" s="129"/>
      <c r="K5" s="129"/>
      <c r="L5" s="129"/>
      <c r="O5" s="102"/>
    </row>
    <row r="6" spans="2:16" s="89" customFormat="1" ht="33.75" thickBot="1">
      <c r="B6" s="147" t="s">
        <v>354</v>
      </c>
      <c r="C6" s="147" t="s">
        <v>358</v>
      </c>
      <c r="D6" s="147" t="s">
        <v>340</v>
      </c>
      <c r="E6" s="148" t="s">
        <v>342</v>
      </c>
      <c r="F6" s="148" t="s">
        <v>1238</v>
      </c>
      <c r="G6" s="148" t="s">
        <v>1063</v>
      </c>
      <c r="H6" s="147" t="s">
        <v>343</v>
      </c>
      <c r="I6" s="147" t="s">
        <v>344</v>
      </c>
      <c r="J6" s="215" t="s">
        <v>1129</v>
      </c>
      <c r="K6" s="216"/>
      <c r="L6" s="149" t="s">
        <v>1129</v>
      </c>
      <c r="M6" s="150" t="s">
        <v>1225</v>
      </c>
    </row>
    <row r="7" spans="2:16" ht="19.5" thickBot="1">
      <c r="B7" s="72"/>
      <c r="C7" s="72"/>
      <c r="D7" s="72"/>
      <c r="E7" s="73"/>
      <c r="F7" s="73"/>
      <c r="G7" s="73"/>
      <c r="H7" s="72" t="s">
        <v>1224</v>
      </c>
      <c r="I7" s="72"/>
      <c r="J7" s="72" t="s">
        <v>1223</v>
      </c>
      <c r="K7" s="71" t="s">
        <v>338</v>
      </c>
      <c r="L7" s="74" t="s">
        <v>1130</v>
      </c>
      <c r="M7" s="75" t="s">
        <v>1130</v>
      </c>
    </row>
    <row r="8" spans="2:16">
      <c r="B8" s="152"/>
      <c r="C8" s="152"/>
      <c r="D8" s="76"/>
      <c r="E8" s="77"/>
      <c r="F8" s="99" t="str">
        <f>IFERROR(VLOOKUP(E8,選択肢①!$F$44:$G$51,2,0),"")</f>
        <v/>
      </c>
      <c r="G8" s="77"/>
      <c r="H8" s="85"/>
      <c r="I8" s="68"/>
      <c r="J8" s="217"/>
      <c r="K8" s="77"/>
      <c r="L8" s="221" t="str">
        <f>IF(J8&lt;&gt;"",ROUNDDOWN(IF(AND(OR(E8=選択肢①!$F$49,E8=選択肢①!$F$50),K8="kWh"),SA!J8*選択肢①!$E$55,SA!J8),0),"")</f>
        <v/>
      </c>
      <c r="M8" s="222"/>
    </row>
    <row r="9" spans="2:16">
      <c r="B9" s="153"/>
      <c r="C9" s="153"/>
      <c r="D9" s="78"/>
      <c r="E9" s="79"/>
      <c r="F9" s="100" t="str">
        <f>IFERROR(VLOOKUP(E9,選択肢①!$F$44:$G$51,2,0),"")</f>
        <v/>
      </c>
      <c r="G9" s="79"/>
      <c r="H9" s="83"/>
      <c r="I9" s="69"/>
      <c r="J9" s="218"/>
      <c r="K9" s="79"/>
      <c r="L9" s="223" t="str">
        <f>IF(J9&lt;&gt;"",ROUNDDOWN(IF(AND(OR(E9=選択肢①!$F$49,E9=選択肢①!$F$50),K9="kWh"),SA!J9*選択肢①!$E$55,SA!J9),0),"")</f>
        <v/>
      </c>
      <c r="M9" s="224"/>
    </row>
    <row r="10" spans="2:16">
      <c r="B10" s="153"/>
      <c r="C10" s="153"/>
      <c r="D10" s="78"/>
      <c r="E10" s="79"/>
      <c r="F10" s="100" t="str">
        <f>IFERROR(VLOOKUP(E10,選択肢①!$F$44:$G$51,2,0),"")</f>
        <v/>
      </c>
      <c r="G10" s="79"/>
      <c r="H10" s="83"/>
      <c r="I10" s="69"/>
      <c r="J10" s="218"/>
      <c r="K10" s="79"/>
      <c r="L10" s="223" t="str">
        <f>IF(J10&lt;&gt;"",ROUNDDOWN(IF(AND(OR(E10=選択肢①!$F$49,E10=選択肢①!$F$50),K10="kWh"),SA!J10*選択肢①!$E$55,SA!J10),0),"")</f>
        <v/>
      </c>
      <c r="M10" s="224"/>
    </row>
    <row r="11" spans="2:16">
      <c r="B11" s="153"/>
      <c r="C11" s="153"/>
      <c r="D11" s="78"/>
      <c r="E11" s="79"/>
      <c r="F11" s="100" t="str">
        <f>IFERROR(VLOOKUP(E11,選択肢①!$F$44:$G$51,2,0),"")</f>
        <v/>
      </c>
      <c r="G11" s="79"/>
      <c r="H11" s="83"/>
      <c r="I11" s="69"/>
      <c r="J11" s="218"/>
      <c r="K11" s="79"/>
      <c r="L11" s="223" t="str">
        <f>IF(J11&lt;&gt;"",ROUNDDOWN(IF(AND(OR(E11=選択肢①!$F$49,E11=選択肢①!$F$50),K11="kWh"),SA!J11*選択肢①!$E$55,SA!J11),0),"")</f>
        <v/>
      </c>
      <c r="M11" s="224"/>
    </row>
    <row r="12" spans="2:16">
      <c r="B12" s="153"/>
      <c r="C12" s="153"/>
      <c r="D12" s="78"/>
      <c r="E12" s="79"/>
      <c r="F12" s="100" t="str">
        <f>IFERROR(VLOOKUP(E12,選択肢①!$F$44:$G$51,2,0),"")</f>
        <v/>
      </c>
      <c r="G12" s="79"/>
      <c r="H12" s="83"/>
      <c r="I12" s="69"/>
      <c r="J12" s="218"/>
      <c r="K12" s="79"/>
      <c r="L12" s="225" t="str">
        <f>IF(J12&lt;&gt;"",ROUNDDOWN(IF(AND(OR(E12=選択肢①!$F$49,E12=選択肢①!$F$50),K12="kWh"),SA!J12*選択肢①!$E$55,SA!J12),0),"")</f>
        <v/>
      </c>
      <c r="M12" s="224"/>
    </row>
    <row r="13" spans="2:16">
      <c r="B13" s="153"/>
      <c r="C13" s="153"/>
      <c r="D13" s="78"/>
      <c r="E13" s="79"/>
      <c r="F13" s="100" t="str">
        <f>IFERROR(VLOOKUP(E13,選択肢①!$F$44:$G$51,2,0),"")</f>
        <v/>
      </c>
      <c r="G13" s="79"/>
      <c r="H13" s="83"/>
      <c r="I13" s="69"/>
      <c r="J13" s="218"/>
      <c r="K13" s="79"/>
      <c r="L13" s="225" t="str">
        <f>IF(J13&lt;&gt;"",ROUNDDOWN(IF(AND(OR(E13=選択肢①!$F$49,E13=選択肢①!$F$50),K13="kWh"),SA!J13*選択肢①!$E$55,SA!J13),0),"")</f>
        <v/>
      </c>
      <c r="M13" s="224"/>
    </row>
    <row r="14" spans="2:16">
      <c r="B14" s="153"/>
      <c r="C14" s="153"/>
      <c r="D14" s="78"/>
      <c r="E14" s="79"/>
      <c r="F14" s="100" t="str">
        <f>IFERROR(VLOOKUP(E14,選択肢①!$F$44:$G$51,2,0),"")</f>
        <v/>
      </c>
      <c r="G14" s="79"/>
      <c r="H14" s="83"/>
      <c r="I14" s="69"/>
      <c r="J14" s="218"/>
      <c r="K14" s="79"/>
      <c r="L14" s="225" t="str">
        <f>IF(J14&lt;&gt;"",ROUNDDOWN(IF(AND(OR(E14=選択肢①!$F$49,E14=選択肢①!$F$50),K14="kWh"),SA!J14*選択肢①!$E$55,SA!J14),0),"")</f>
        <v/>
      </c>
      <c r="M14" s="224"/>
    </row>
    <row r="15" spans="2:16">
      <c r="B15" s="153"/>
      <c r="C15" s="153"/>
      <c r="D15" s="78"/>
      <c r="E15" s="79"/>
      <c r="F15" s="100" t="str">
        <f>IFERROR(VLOOKUP(E15,選択肢①!$F$44:$G$51,2,0),"")</f>
        <v/>
      </c>
      <c r="G15" s="79"/>
      <c r="H15" s="83"/>
      <c r="I15" s="69"/>
      <c r="J15" s="218"/>
      <c r="K15" s="79"/>
      <c r="L15" s="225" t="str">
        <f>IF(J15&lt;&gt;"",ROUNDDOWN(IF(AND(OR(E15=選択肢①!$F$49,E15=選択肢①!$F$50),K15="kWh"),SA!J15*選択肢①!$E$55,SA!J15),0),"")</f>
        <v/>
      </c>
      <c r="M15" s="224"/>
    </row>
    <row r="16" spans="2:16">
      <c r="B16" s="153"/>
      <c r="C16" s="153"/>
      <c r="D16" s="78"/>
      <c r="E16" s="79"/>
      <c r="F16" s="100" t="str">
        <f>IFERROR(VLOOKUP(E16,選択肢①!$F$44:$G$51,2,0),"")</f>
        <v/>
      </c>
      <c r="G16" s="79"/>
      <c r="H16" s="83"/>
      <c r="I16" s="69"/>
      <c r="J16" s="218"/>
      <c r="K16" s="79"/>
      <c r="L16" s="225" t="str">
        <f>IF(J16&lt;&gt;"",ROUNDDOWN(IF(AND(OR(E16=選択肢①!$F$49,E16=選択肢①!$F$50),K16="kWh"),SA!J16*選択肢①!$E$55,SA!J16),0),"")</f>
        <v/>
      </c>
      <c r="M16" s="224"/>
    </row>
    <row r="17" spans="2:13">
      <c r="B17" s="153"/>
      <c r="C17" s="153"/>
      <c r="D17" s="78"/>
      <c r="E17" s="79"/>
      <c r="F17" s="100" t="str">
        <f>IFERROR(VLOOKUP(E17,選択肢①!$F$44:$G$51,2,0),"")</f>
        <v/>
      </c>
      <c r="G17" s="79"/>
      <c r="H17" s="83"/>
      <c r="I17" s="69"/>
      <c r="J17" s="218"/>
      <c r="K17" s="79"/>
      <c r="L17" s="225" t="str">
        <f>IF(J17&lt;&gt;"",ROUNDDOWN(IF(AND(OR(E17=選択肢①!$F$49,E17=選択肢①!$F$50),K17="kWh"),SA!J17*選択肢①!$E$55,SA!J17),0),"")</f>
        <v/>
      </c>
      <c r="M17" s="224"/>
    </row>
    <row r="18" spans="2:13">
      <c r="B18" s="153"/>
      <c r="C18" s="153"/>
      <c r="D18" s="78"/>
      <c r="E18" s="79"/>
      <c r="F18" s="100" t="str">
        <f>IFERROR(VLOOKUP(E18,選択肢①!$F$44:$G$51,2,0),"")</f>
        <v/>
      </c>
      <c r="G18" s="79"/>
      <c r="H18" s="83"/>
      <c r="I18" s="69"/>
      <c r="J18" s="218"/>
      <c r="K18" s="79"/>
      <c r="L18" s="225" t="str">
        <f>IF(J18&lt;&gt;"",ROUNDDOWN(IF(AND(OR(E18=選択肢①!$F$49,E18=選択肢①!$F$50),K18="kWh"),SA!J18*選択肢①!$E$55,SA!J18),0),"")</f>
        <v/>
      </c>
      <c r="M18" s="224"/>
    </row>
    <row r="19" spans="2:13">
      <c r="B19" s="153"/>
      <c r="C19" s="153"/>
      <c r="D19" s="78"/>
      <c r="E19" s="79"/>
      <c r="F19" s="100" t="str">
        <f>IFERROR(VLOOKUP(E19,選択肢①!$F$44:$G$51,2,0),"")</f>
        <v/>
      </c>
      <c r="G19" s="79"/>
      <c r="H19" s="83"/>
      <c r="I19" s="69"/>
      <c r="J19" s="218"/>
      <c r="K19" s="79"/>
      <c r="L19" s="225" t="str">
        <f>IF(J19&lt;&gt;"",ROUNDDOWN(IF(AND(OR(E19=選択肢①!$F$49,E19=選択肢①!$F$50),K19="kWh"),SA!J19*選択肢①!$E$55,SA!J19),0),"")</f>
        <v/>
      </c>
      <c r="M19" s="224"/>
    </row>
    <row r="20" spans="2:13">
      <c r="B20" s="153"/>
      <c r="C20" s="153"/>
      <c r="D20" s="78"/>
      <c r="E20" s="79"/>
      <c r="F20" s="100" t="str">
        <f>IFERROR(VLOOKUP(E20,選択肢①!$F$44:$G$51,2,0),"")</f>
        <v/>
      </c>
      <c r="G20" s="79"/>
      <c r="H20" s="83"/>
      <c r="I20" s="69"/>
      <c r="J20" s="218"/>
      <c r="K20" s="79"/>
      <c r="L20" s="225" t="str">
        <f>IF(J20&lt;&gt;"",ROUNDDOWN(IF(AND(OR(E20=選択肢①!$F$49,E20=選択肢①!$F$50),K20="kWh"),SA!J20*選択肢①!$E$55,SA!J20),0),"")</f>
        <v/>
      </c>
      <c r="M20" s="224"/>
    </row>
    <row r="21" spans="2:13">
      <c r="B21" s="153"/>
      <c r="C21" s="153"/>
      <c r="D21" s="78"/>
      <c r="E21" s="79"/>
      <c r="F21" s="100" t="str">
        <f>IFERROR(VLOOKUP(E21,選択肢①!$F$44:$G$51,2,0),"")</f>
        <v/>
      </c>
      <c r="G21" s="79"/>
      <c r="H21" s="83"/>
      <c r="I21" s="69"/>
      <c r="J21" s="218"/>
      <c r="K21" s="79"/>
      <c r="L21" s="225" t="str">
        <f>IF(J21&lt;&gt;"",ROUNDDOWN(IF(AND(OR(E21=選択肢①!$F$49,E21=選択肢①!$F$50),K21="kWh"),SA!J21*選択肢①!$E$55,SA!J21),0),"")</f>
        <v/>
      </c>
      <c r="M21" s="224"/>
    </row>
    <row r="22" spans="2:13">
      <c r="B22" s="153"/>
      <c r="C22" s="153"/>
      <c r="D22" s="78"/>
      <c r="E22" s="79"/>
      <c r="F22" s="100" t="str">
        <f>IFERROR(VLOOKUP(E22,選択肢①!$F$44:$G$51,2,0),"")</f>
        <v/>
      </c>
      <c r="G22" s="79"/>
      <c r="H22" s="83"/>
      <c r="I22" s="69"/>
      <c r="J22" s="218"/>
      <c r="K22" s="79"/>
      <c r="L22" s="225" t="str">
        <f>IF(J22&lt;&gt;"",ROUNDDOWN(IF(AND(OR(E22=選択肢①!$F$49,E22=選択肢①!$F$50),K22="kWh"),SA!J22*選択肢①!$E$55,SA!J22),0),"")</f>
        <v/>
      </c>
      <c r="M22" s="224"/>
    </row>
    <row r="23" spans="2:13">
      <c r="B23" s="153"/>
      <c r="C23" s="153"/>
      <c r="D23" s="78"/>
      <c r="E23" s="79"/>
      <c r="F23" s="100" t="str">
        <f>IFERROR(VLOOKUP(E23,選択肢①!$F$44:$G$51,2,0),"")</f>
        <v/>
      </c>
      <c r="G23" s="79"/>
      <c r="H23" s="83"/>
      <c r="I23" s="69"/>
      <c r="J23" s="218"/>
      <c r="K23" s="79"/>
      <c r="L23" s="225" t="str">
        <f>IF(J23&lt;&gt;"",ROUNDDOWN(IF(AND(OR(E23=選択肢①!$F$49,E23=選択肢①!$F$50),K23="kWh"),SA!J23*選択肢①!$E$55,SA!J23),0),"")</f>
        <v/>
      </c>
      <c r="M23" s="224"/>
    </row>
    <row r="24" spans="2:13">
      <c r="B24" s="153"/>
      <c r="C24" s="153"/>
      <c r="D24" s="78"/>
      <c r="E24" s="79"/>
      <c r="F24" s="100" t="str">
        <f>IFERROR(VLOOKUP(E24,選択肢①!$F$44:$G$51,2,0),"")</f>
        <v/>
      </c>
      <c r="G24" s="79"/>
      <c r="H24" s="83"/>
      <c r="I24" s="69"/>
      <c r="J24" s="218"/>
      <c r="K24" s="79"/>
      <c r="L24" s="225" t="str">
        <f>IF(J24&lt;&gt;"",ROUNDDOWN(IF(AND(OR(E24=選択肢①!$F$49,E24=選択肢①!$F$50),K24="kWh"),SA!J24*選択肢①!$E$55,SA!J24),0),"")</f>
        <v/>
      </c>
      <c r="M24" s="224"/>
    </row>
    <row r="25" spans="2:13">
      <c r="B25" s="153"/>
      <c r="C25" s="153"/>
      <c r="D25" s="78"/>
      <c r="E25" s="79"/>
      <c r="F25" s="100" t="str">
        <f>IFERROR(VLOOKUP(E25,選択肢①!$F$44:$G$51,2,0),"")</f>
        <v/>
      </c>
      <c r="G25" s="79"/>
      <c r="H25" s="83"/>
      <c r="I25" s="69"/>
      <c r="J25" s="218"/>
      <c r="K25" s="79"/>
      <c r="L25" s="225" t="str">
        <f>IF(J25&lt;&gt;"",ROUNDDOWN(IF(AND(OR(E25=選択肢①!$F$49,E25=選択肢①!$F$50),K25="kWh"),SA!J25*選択肢①!$E$55,SA!J25),0),"")</f>
        <v/>
      </c>
      <c r="M25" s="224"/>
    </row>
    <row r="26" spans="2:13">
      <c r="B26" s="153"/>
      <c r="C26" s="153"/>
      <c r="D26" s="78"/>
      <c r="E26" s="79"/>
      <c r="F26" s="100" t="str">
        <f>IFERROR(VLOOKUP(E26,選択肢①!$F$44:$G$51,2,0),"")</f>
        <v/>
      </c>
      <c r="G26" s="79"/>
      <c r="H26" s="83"/>
      <c r="I26" s="69"/>
      <c r="J26" s="218"/>
      <c r="K26" s="79"/>
      <c r="L26" s="225" t="str">
        <f>IF(J26&lt;&gt;"",ROUNDDOWN(IF(AND(OR(E26=選択肢①!$F$49,E26=選択肢①!$F$50),K26="kWh"),SA!J26*選択肢①!$E$55,SA!J26),0),"")</f>
        <v/>
      </c>
      <c r="M26" s="224"/>
    </row>
    <row r="27" spans="2:13">
      <c r="B27" s="153"/>
      <c r="C27" s="153"/>
      <c r="D27" s="78"/>
      <c r="E27" s="79"/>
      <c r="F27" s="100" t="str">
        <f>IFERROR(VLOOKUP(E27,選択肢①!$F$44:$G$51,2,0),"")</f>
        <v/>
      </c>
      <c r="G27" s="79"/>
      <c r="H27" s="83"/>
      <c r="I27" s="69"/>
      <c r="J27" s="218"/>
      <c r="K27" s="79"/>
      <c r="L27" s="225" t="str">
        <f>IF(J27&lt;&gt;"",ROUNDDOWN(IF(AND(OR(E27=選択肢①!$F$49,E27=選択肢①!$F$50),K27="kWh"),SA!J27*選択肢①!$E$55,SA!J27),0),"")</f>
        <v/>
      </c>
      <c r="M27" s="224"/>
    </row>
    <row r="28" spans="2:13">
      <c r="B28" s="153"/>
      <c r="C28" s="153"/>
      <c r="D28" s="78"/>
      <c r="E28" s="79"/>
      <c r="F28" s="100" t="str">
        <f>IFERROR(VLOOKUP(E28,選択肢①!$F$44:$G$51,2,0),"")</f>
        <v/>
      </c>
      <c r="G28" s="79"/>
      <c r="H28" s="83"/>
      <c r="I28" s="69"/>
      <c r="J28" s="218"/>
      <c r="K28" s="79"/>
      <c r="L28" s="225" t="str">
        <f>IF(J28&lt;&gt;"",ROUNDDOWN(IF(AND(OR(E28=選択肢①!$F$49,E28=選択肢①!$F$50),K28="kWh"),SA!J28*選択肢①!$E$55,SA!J28),0),"")</f>
        <v/>
      </c>
      <c r="M28" s="224"/>
    </row>
    <row r="29" spans="2:13">
      <c r="B29" s="153"/>
      <c r="C29" s="153"/>
      <c r="D29" s="78"/>
      <c r="E29" s="79"/>
      <c r="F29" s="100" t="str">
        <f>IFERROR(VLOOKUP(E29,選択肢①!$F$44:$G$51,2,0),"")</f>
        <v/>
      </c>
      <c r="G29" s="79"/>
      <c r="H29" s="83"/>
      <c r="I29" s="69"/>
      <c r="J29" s="218"/>
      <c r="K29" s="79"/>
      <c r="L29" s="225" t="str">
        <f>IF(J29&lt;&gt;"",ROUNDDOWN(IF(AND(OR(E29=選択肢①!$F$49,E29=選択肢①!$F$50),K29="kWh"),SA!J29*選択肢①!$E$55,SA!J29),0),"")</f>
        <v/>
      </c>
      <c r="M29" s="224"/>
    </row>
    <row r="30" spans="2:13">
      <c r="B30" s="153"/>
      <c r="C30" s="153"/>
      <c r="D30" s="78"/>
      <c r="E30" s="79"/>
      <c r="F30" s="100" t="str">
        <f>IFERROR(VLOOKUP(E30,選択肢①!$F$44:$G$51,2,0),"")</f>
        <v/>
      </c>
      <c r="G30" s="79"/>
      <c r="H30" s="83"/>
      <c r="I30" s="69"/>
      <c r="J30" s="218"/>
      <c r="K30" s="79"/>
      <c r="L30" s="225" t="str">
        <f>IF(J30&lt;&gt;"",ROUNDDOWN(IF(AND(OR(E30=選択肢①!$F$49,E30=選択肢①!$F$50),K30="kWh"),SA!J30*選択肢①!$E$55,SA!J30),0),"")</f>
        <v/>
      </c>
      <c r="M30" s="224"/>
    </row>
    <row r="31" spans="2:13">
      <c r="B31" s="153"/>
      <c r="C31" s="153"/>
      <c r="D31" s="78"/>
      <c r="E31" s="79"/>
      <c r="F31" s="100" t="str">
        <f>IFERROR(VLOOKUP(E31,選択肢①!$F$44:$G$51,2,0),"")</f>
        <v/>
      </c>
      <c r="G31" s="79"/>
      <c r="H31" s="83"/>
      <c r="I31" s="69"/>
      <c r="J31" s="218"/>
      <c r="K31" s="79"/>
      <c r="L31" s="225" t="str">
        <f>IF(J31&lt;&gt;"",ROUNDDOWN(IF(AND(OR(E31=選択肢①!$F$49,E31=選択肢①!$F$50),K31="kWh"),SA!J31*選択肢①!$E$55,SA!J31),0),"")</f>
        <v/>
      </c>
      <c r="M31" s="224"/>
    </row>
    <row r="32" spans="2:13">
      <c r="B32" s="153"/>
      <c r="C32" s="153"/>
      <c r="D32" s="78"/>
      <c r="E32" s="79"/>
      <c r="F32" s="100" t="str">
        <f>IFERROR(VLOOKUP(E32,選択肢①!$F$44:$G$51,2,0),"")</f>
        <v/>
      </c>
      <c r="G32" s="79"/>
      <c r="H32" s="83"/>
      <c r="I32" s="69"/>
      <c r="J32" s="218"/>
      <c r="K32" s="79"/>
      <c r="L32" s="225" t="str">
        <f>IF(J32&lt;&gt;"",ROUNDDOWN(IF(AND(OR(E32=選択肢①!$F$49,E32=選択肢①!$F$50),K32="kWh"),SA!J32*選択肢①!$E$55,SA!J32),0),"")</f>
        <v/>
      </c>
      <c r="M32" s="224"/>
    </row>
    <row r="33" spans="2:13">
      <c r="B33" s="153"/>
      <c r="C33" s="153"/>
      <c r="D33" s="78"/>
      <c r="E33" s="79"/>
      <c r="F33" s="100" t="str">
        <f>IFERROR(VLOOKUP(E33,選択肢①!$F$44:$G$51,2,0),"")</f>
        <v/>
      </c>
      <c r="G33" s="79"/>
      <c r="H33" s="83"/>
      <c r="I33" s="69"/>
      <c r="J33" s="218"/>
      <c r="K33" s="79"/>
      <c r="L33" s="225" t="str">
        <f>IF(J33&lt;&gt;"",ROUNDDOWN(IF(AND(OR(E33=選択肢①!$F$49,E33=選択肢①!$F$50),K33="kWh"),SA!J33*選択肢①!$E$55,SA!J33),0),"")</f>
        <v/>
      </c>
      <c r="M33" s="224"/>
    </row>
    <row r="34" spans="2:13">
      <c r="B34" s="153"/>
      <c r="C34" s="153"/>
      <c r="D34" s="78"/>
      <c r="E34" s="79"/>
      <c r="F34" s="100" t="str">
        <f>IFERROR(VLOOKUP(E34,選択肢①!$F$44:$G$51,2,0),"")</f>
        <v/>
      </c>
      <c r="G34" s="79"/>
      <c r="H34" s="83"/>
      <c r="I34" s="69"/>
      <c r="J34" s="218"/>
      <c r="K34" s="79"/>
      <c r="L34" s="225" t="str">
        <f>IF(J34&lt;&gt;"",ROUNDDOWN(IF(AND(OR(E34=選択肢①!$F$49,E34=選択肢①!$F$50),K34="kWh"),SA!J34*選択肢①!$E$55,SA!J34),0),"")</f>
        <v/>
      </c>
      <c r="M34" s="224"/>
    </row>
    <row r="35" spans="2:13">
      <c r="B35" s="153"/>
      <c r="C35" s="153"/>
      <c r="D35" s="78"/>
      <c r="E35" s="79"/>
      <c r="F35" s="100" t="str">
        <f>IFERROR(VLOOKUP(E35,選択肢①!$F$44:$G$51,2,0),"")</f>
        <v/>
      </c>
      <c r="G35" s="79"/>
      <c r="H35" s="83"/>
      <c r="I35" s="69"/>
      <c r="J35" s="218"/>
      <c r="K35" s="79"/>
      <c r="L35" s="225" t="str">
        <f>IF(J35&lt;&gt;"",ROUNDDOWN(IF(AND(OR(E35=選択肢①!$F$49,E35=選択肢①!$F$50),K35="kWh"),SA!J35*選択肢①!$E$55,SA!J35),0),"")</f>
        <v/>
      </c>
      <c r="M35" s="224"/>
    </row>
    <row r="36" spans="2:13">
      <c r="B36" s="153"/>
      <c r="C36" s="153"/>
      <c r="D36" s="78"/>
      <c r="E36" s="79"/>
      <c r="F36" s="100" t="str">
        <f>IFERROR(VLOOKUP(E36,選択肢①!$F$44:$G$51,2,0),"")</f>
        <v/>
      </c>
      <c r="G36" s="79"/>
      <c r="H36" s="83"/>
      <c r="I36" s="69"/>
      <c r="J36" s="218"/>
      <c r="K36" s="79"/>
      <c r="L36" s="225" t="str">
        <f>IF(J36&lt;&gt;"",ROUNDDOWN(IF(AND(OR(E36=選択肢①!$F$49,E36=選択肢①!$F$50),K36="kWh"),SA!J36*選択肢①!$E$55,SA!J36),0),"")</f>
        <v/>
      </c>
      <c r="M36" s="224"/>
    </row>
    <row r="37" spans="2:13">
      <c r="B37" s="153"/>
      <c r="C37" s="153"/>
      <c r="D37" s="78"/>
      <c r="E37" s="79"/>
      <c r="F37" s="100" t="str">
        <f>IFERROR(VLOOKUP(E37,選択肢①!$F$44:$G$51,2,0),"")</f>
        <v/>
      </c>
      <c r="G37" s="79"/>
      <c r="H37" s="83"/>
      <c r="I37" s="69"/>
      <c r="J37" s="218"/>
      <c r="K37" s="79"/>
      <c r="L37" s="225" t="str">
        <f>IF(J37&lt;&gt;"",ROUNDDOWN(IF(AND(OR(E37=選択肢①!$F$49,E37=選択肢①!$F$50),K37="kWh"),SA!J37*選択肢①!$E$55,SA!J37),0),"")</f>
        <v/>
      </c>
      <c r="M37" s="224"/>
    </row>
    <row r="38" spans="2:13">
      <c r="B38" s="153"/>
      <c r="C38" s="153"/>
      <c r="D38" s="78"/>
      <c r="E38" s="79"/>
      <c r="F38" s="100" t="str">
        <f>IFERROR(VLOOKUP(E38,選択肢①!$F$44:$G$51,2,0),"")</f>
        <v/>
      </c>
      <c r="G38" s="79"/>
      <c r="H38" s="83"/>
      <c r="I38" s="69"/>
      <c r="J38" s="218"/>
      <c r="K38" s="79"/>
      <c r="L38" s="225" t="str">
        <f>IF(J38&lt;&gt;"",ROUNDDOWN(IF(AND(OR(E38=選択肢①!$F$49,E38=選択肢①!$F$50),K38="kWh"),SA!J38*選択肢①!$E$55,SA!J38),0),"")</f>
        <v/>
      </c>
      <c r="M38" s="224"/>
    </row>
    <row r="39" spans="2:13">
      <c r="B39" s="153"/>
      <c r="C39" s="153"/>
      <c r="D39" s="78"/>
      <c r="E39" s="79"/>
      <c r="F39" s="100" t="str">
        <f>IFERROR(VLOOKUP(E39,選択肢①!$F$44:$G$51,2,0),"")</f>
        <v/>
      </c>
      <c r="G39" s="79"/>
      <c r="H39" s="83"/>
      <c r="I39" s="69"/>
      <c r="J39" s="218"/>
      <c r="K39" s="79"/>
      <c r="L39" s="225" t="str">
        <f>IF(J39&lt;&gt;"",ROUNDDOWN(IF(AND(OR(E39=選択肢①!$F$49,E39=選択肢①!$F$50),K39="kWh"),SA!J39*選択肢①!$E$55,SA!J39),0),"")</f>
        <v/>
      </c>
      <c r="M39" s="224"/>
    </row>
    <row r="40" spans="2:13">
      <c r="B40" s="153"/>
      <c r="C40" s="153"/>
      <c r="D40" s="78"/>
      <c r="E40" s="79"/>
      <c r="F40" s="100" t="str">
        <f>IFERROR(VLOOKUP(E40,選択肢①!$F$44:$G$51,2,0),"")</f>
        <v/>
      </c>
      <c r="G40" s="79"/>
      <c r="H40" s="83"/>
      <c r="I40" s="69"/>
      <c r="J40" s="218"/>
      <c r="K40" s="79"/>
      <c r="L40" s="225" t="str">
        <f>IF(J40&lt;&gt;"",ROUNDDOWN(IF(AND(OR(E40=選択肢①!$F$49,E40=選択肢①!$F$50),K40="kWh"),SA!J40*選択肢①!$E$55,SA!J40),0),"")</f>
        <v/>
      </c>
      <c r="M40" s="224"/>
    </row>
    <row r="41" spans="2:13">
      <c r="B41" s="153"/>
      <c r="C41" s="153"/>
      <c r="D41" s="78"/>
      <c r="E41" s="79"/>
      <c r="F41" s="100" t="str">
        <f>IFERROR(VLOOKUP(E41,選択肢①!$F$44:$G$51,2,0),"")</f>
        <v/>
      </c>
      <c r="G41" s="79"/>
      <c r="H41" s="83"/>
      <c r="I41" s="69"/>
      <c r="J41" s="218"/>
      <c r="K41" s="79"/>
      <c r="L41" s="225" t="str">
        <f>IF(J41&lt;&gt;"",ROUNDDOWN(IF(AND(OR(E41=選択肢①!$F$49,E41=選択肢①!$F$50),K41="kWh"),SA!J41*選択肢①!$E$55,SA!J41),0),"")</f>
        <v/>
      </c>
      <c r="M41" s="224"/>
    </row>
    <row r="42" spans="2:13">
      <c r="B42" s="153"/>
      <c r="C42" s="153"/>
      <c r="D42" s="78"/>
      <c r="E42" s="79"/>
      <c r="F42" s="100" t="str">
        <f>IFERROR(VLOOKUP(E42,選択肢①!$F$44:$G$51,2,0),"")</f>
        <v/>
      </c>
      <c r="G42" s="79"/>
      <c r="H42" s="83"/>
      <c r="I42" s="69"/>
      <c r="J42" s="218"/>
      <c r="K42" s="79"/>
      <c r="L42" s="225" t="str">
        <f>IF(J42&lt;&gt;"",ROUNDDOWN(IF(AND(OR(E42=選択肢①!$F$49,E42=選択肢①!$F$50),K42="kWh"),SA!J42*選択肢①!$E$55,SA!J42),0),"")</f>
        <v/>
      </c>
      <c r="M42" s="224"/>
    </row>
    <row r="43" spans="2:13">
      <c r="B43" s="153"/>
      <c r="C43" s="153"/>
      <c r="D43" s="78"/>
      <c r="E43" s="79"/>
      <c r="F43" s="100" t="str">
        <f>IFERROR(VLOOKUP(E43,選択肢①!$F$44:$G$51,2,0),"")</f>
        <v/>
      </c>
      <c r="G43" s="79"/>
      <c r="H43" s="83"/>
      <c r="I43" s="69"/>
      <c r="J43" s="218"/>
      <c r="K43" s="79"/>
      <c r="L43" s="225" t="str">
        <f>IF(J43&lt;&gt;"",ROUNDDOWN(IF(AND(OR(E43=選択肢①!$F$49,E43=選択肢①!$F$50),K43="kWh"),SA!J43*選択肢①!$E$55,SA!J43),0),"")</f>
        <v/>
      </c>
      <c r="M43" s="224"/>
    </row>
    <row r="44" spans="2:13">
      <c r="B44" s="153"/>
      <c r="C44" s="153"/>
      <c r="D44" s="78"/>
      <c r="E44" s="79"/>
      <c r="F44" s="100" t="str">
        <f>IFERROR(VLOOKUP(E44,選択肢①!$F$44:$G$51,2,0),"")</f>
        <v/>
      </c>
      <c r="G44" s="79"/>
      <c r="H44" s="83"/>
      <c r="I44" s="69"/>
      <c r="J44" s="218"/>
      <c r="K44" s="79"/>
      <c r="L44" s="225" t="str">
        <f>IF(J44&lt;&gt;"",ROUNDDOWN(IF(AND(OR(E44=選択肢①!$F$49,E44=選択肢①!$F$50),K44="kWh"),SA!J44*選択肢①!$E$55,SA!J44),0),"")</f>
        <v/>
      </c>
      <c r="M44" s="224"/>
    </row>
    <row r="45" spans="2:13">
      <c r="B45" s="153"/>
      <c r="C45" s="153"/>
      <c r="D45" s="78"/>
      <c r="E45" s="79"/>
      <c r="F45" s="100" t="str">
        <f>IFERROR(VLOOKUP(E45,選択肢①!$F$44:$G$51,2,0),"")</f>
        <v/>
      </c>
      <c r="G45" s="79"/>
      <c r="H45" s="83"/>
      <c r="I45" s="69"/>
      <c r="J45" s="218"/>
      <c r="K45" s="79"/>
      <c r="L45" s="225" t="str">
        <f>IF(J45&lt;&gt;"",ROUNDDOWN(IF(AND(OR(E45=選択肢①!$F$49,E45=選択肢①!$F$50),K45="kWh"),SA!J45*選択肢①!$E$55,SA!J45),0),"")</f>
        <v/>
      </c>
      <c r="M45" s="224"/>
    </row>
    <row r="46" spans="2:13">
      <c r="B46" s="153"/>
      <c r="C46" s="153"/>
      <c r="D46" s="78"/>
      <c r="E46" s="79"/>
      <c r="F46" s="100" t="str">
        <f>IFERROR(VLOOKUP(E46,選択肢①!$F$44:$G$51,2,0),"")</f>
        <v/>
      </c>
      <c r="G46" s="79"/>
      <c r="H46" s="83"/>
      <c r="I46" s="69"/>
      <c r="J46" s="218"/>
      <c r="K46" s="79"/>
      <c r="L46" s="225" t="str">
        <f>IF(J46&lt;&gt;"",ROUNDDOWN(IF(AND(OR(E46=選択肢①!$F$49,E46=選択肢①!$F$50),K46="kWh"),SA!J46*選択肢①!$E$55,SA!J46),0),"")</f>
        <v/>
      </c>
      <c r="M46" s="224"/>
    </row>
    <row r="47" spans="2:13">
      <c r="B47" s="153"/>
      <c r="C47" s="153"/>
      <c r="D47" s="78"/>
      <c r="E47" s="79"/>
      <c r="F47" s="100" t="str">
        <f>IFERROR(VLOOKUP(E47,選択肢①!$F$44:$G$51,2,0),"")</f>
        <v/>
      </c>
      <c r="G47" s="79"/>
      <c r="H47" s="83"/>
      <c r="I47" s="69"/>
      <c r="J47" s="218"/>
      <c r="K47" s="79"/>
      <c r="L47" s="225" t="str">
        <f>IF(J47&lt;&gt;"",ROUNDDOWN(IF(AND(OR(E47=選択肢①!$F$49,E47=選択肢①!$F$50),K47="kWh"),SA!J47*選択肢①!$E$55,SA!J47),0),"")</f>
        <v/>
      </c>
      <c r="M47" s="224"/>
    </row>
    <row r="48" spans="2:13">
      <c r="B48" s="153"/>
      <c r="C48" s="153"/>
      <c r="D48" s="78"/>
      <c r="E48" s="79"/>
      <c r="F48" s="100" t="str">
        <f>IFERROR(VLOOKUP(E48,選択肢①!$F$44:$G$51,2,0),"")</f>
        <v/>
      </c>
      <c r="G48" s="79"/>
      <c r="H48" s="83"/>
      <c r="I48" s="69"/>
      <c r="J48" s="218"/>
      <c r="K48" s="79"/>
      <c r="L48" s="225" t="str">
        <f>IF(J48&lt;&gt;"",ROUNDDOWN(IF(AND(OR(E48=選択肢①!$F$49,E48=選択肢①!$F$50),K48="kWh"),SA!J48*選択肢①!$E$55,SA!J48),0),"")</f>
        <v/>
      </c>
      <c r="M48" s="224"/>
    </row>
    <row r="49" spans="2:13">
      <c r="B49" s="153"/>
      <c r="C49" s="153"/>
      <c r="D49" s="78"/>
      <c r="E49" s="79"/>
      <c r="F49" s="100" t="str">
        <f>IFERROR(VLOOKUP(E49,選択肢①!$F$44:$G$51,2,0),"")</f>
        <v/>
      </c>
      <c r="G49" s="79"/>
      <c r="H49" s="83"/>
      <c r="I49" s="69"/>
      <c r="J49" s="218"/>
      <c r="K49" s="79"/>
      <c r="L49" s="225" t="str">
        <f>IF(J49&lt;&gt;"",ROUNDDOWN(IF(AND(OR(E49=選択肢①!$F$49,E49=選択肢①!$F$50),K49="kWh"),SA!J49*選択肢①!$E$55,SA!J49),0),"")</f>
        <v/>
      </c>
      <c r="M49" s="224"/>
    </row>
    <row r="50" spans="2:13">
      <c r="B50" s="153"/>
      <c r="C50" s="153"/>
      <c r="D50" s="78"/>
      <c r="E50" s="79"/>
      <c r="F50" s="100" t="str">
        <f>IFERROR(VLOOKUP(E50,選択肢①!$F$44:$G$51,2,0),"")</f>
        <v/>
      </c>
      <c r="G50" s="79"/>
      <c r="H50" s="83"/>
      <c r="I50" s="69"/>
      <c r="J50" s="218"/>
      <c r="K50" s="79"/>
      <c r="L50" s="225" t="str">
        <f>IF(J50&lt;&gt;"",ROUNDDOWN(IF(AND(OR(E50=選択肢①!$F$49,E50=選択肢①!$F$50),K50="kWh"),SA!J50*選択肢①!$E$55,SA!J50),0),"")</f>
        <v/>
      </c>
      <c r="M50" s="224"/>
    </row>
    <row r="51" spans="2:13">
      <c r="B51" s="153"/>
      <c r="C51" s="153"/>
      <c r="D51" s="78"/>
      <c r="E51" s="79"/>
      <c r="F51" s="100" t="str">
        <f>IFERROR(VLOOKUP(E51,選択肢①!$F$44:$G$51,2,0),"")</f>
        <v/>
      </c>
      <c r="G51" s="79"/>
      <c r="H51" s="83"/>
      <c r="I51" s="69"/>
      <c r="J51" s="218"/>
      <c r="K51" s="79"/>
      <c r="L51" s="225" t="str">
        <f>IF(J51&lt;&gt;"",ROUNDDOWN(IF(AND(OR(E51=選択肢①!$F$49,E51=選択肢①!$F$50),K51="kWh"),SA!J51*選択肢①!$E$55,SA!J51),0),"")</f>
        <v/>
      </c>
      <c r="M51" s="224"/>
    </row>
    <row r="52" spans="2:13">
      <c r="B52" s="153"/>
      <c r="C52" s="153"/>
      <c r="D52" s="78"/>
      <c r="E52" s="79"/>
      <c r="F52" s="100" t="str">
        <f>IFERROR(VLOOKUP(E52,選択肢①!$F$44:$G$51,2,0),"")</f>
        <v/>
      </c>
      <c r="G52" s="79"/>
      <c r="H52" s="83"/>
      <c r="I52" s="69"/>
      <c r="J52" s="218"/>
      <c r="K52" s="79"/>
      <c r="L52" s="225" t="str">
        <f>IF(J52&lt;&gt;"",ROUNDDOWN(IF(AND(OR(E52=選択肢①!$F$49,E52=選択肢①!$F$50),K52="kWh"),SA!J52*選択肢①!$E$55,SA!J52),0),"")</f>
        <v/>
      </c>
      <c r="M52" s="224"/>
    </row>
    <row r="53" spans="2:13">
      <c r="B53" s="153"/>
      <c r="C53" s="153"/>
      <c r="D53" s="78"/>
      <c r="E53" s="79"/>
      <c r="F53" s="100" t="str">
        <f>IFERROR(VLOOKUP(E53,選択肢①!$F$44:$G$51,2,0),"")</f>
        <v/>
      </c>
      <c r="G53" s="79"/>
      <c r="H53" s="83"/>
      <c r="I53" s="69"/>
      <c r="J53" s="218"/>
      <c r="K53" s="79"/>
      <c r="L53" s="225" t="str">
        <f>IF(J53&lt;&gt;"",ROUNDDOWN(IF(AND(OR(E53=選択肢①!$F$49,E53=選択肢①!$F$50),K53="kWh"),SA!J53*選択肢①!$E$55,SA!J53),0),"")</f>
        <v/>
      </c>
      <c r="M53" s="224"/>
    </row>
    <row r="54" spans="2:13">
      <c r="B54" s="153"/>
      <c r="C54" s="153"/>
      <c r="D54" s="78"/>
      <c r="E54" s="79"/>
      <c r="F54" s="100" t="str">
        <f>IFERROR(VLOOKUP(E54,選択肢①!$F$44:$G$51,2,0),"")</f>
        <v/>
      </c>
      <c r="G54" s="79"/>
      <c r="H54" s="83"/>
      <c r="I54" s="69"/>
      <c r="J54" s="218"/>
      <c r="K54" s="79"/>
      <c r="L54" s="225" t="str">
        <f>IF(J54&lt;&gt;"",ROUNDDOWN(IF(AND(OR(E54=選択肢①!$F$49,E54=選択肢①!$F$50),K54="kWh"),SA!J54*選択肢①!$E$55,SA!J54),0),"")</f>
        <v/>
      </c>
      <c r="M54" s="224"/>
    </row>
    <row r="55" spans="2:13">
      <c r="B55" s="153"/>
      <c r="C55" s="153"/>
      <c r="D55" s="78"/>
      <c r="E55" s="79"/>
      <c r="F55" s="100" t="str">
        <f>IFERROR(VLOOKUP(E55,選択肢①!$F$44:$G$51,2,0),"")</f>
        <v/>
      </c>
      <c r="G55" s="79"/>
      <c r="H55" s="83"/>
      <c r="I55" s="69"/>
      <c r="J55" s="218"/>
      <c r="K55" s="79"/>
      <c r="L55" s="225" t="str">
        <f>IF(J55&lt;&gt;"",ROUNDDOWN(IF(AND(OR(E55=選択肢①!$F$49,E55=選択肢①!$F$50),K55="kWh"),SA!J55*選択肢①!$E$55,SA!J55),0),"")</f>
        <v/>
      </c>
      <c r="M55" s="224"/>
    </row>
    <row r="56" spans="2:13">
      <c r="B56" s="153"/>
      <c r="C56" s="153"/>
      <c r="D56" s="78"/>
      <c r="E56" s="79"/>
      <c r="F56" s="100" t="str">
        <f>IFERROR(VLOOKUP(E56,選択肢①!$F$44:$G$51,2,0),"")</f>
        <v/>
      </c>
      <c r="G56" s="79"/>
      <c r="H56" s="83"/>
      <c r="I56" s="69"/>
      <c r="J56" s="218"/>
      <c r="K56" s="79"/>
      <c r="L56" s="225" t="str">
        <f>IF(J56&lt;&gt;"",ROUNDDOWN(IF(AND(OR(E56=選択肢①!$F$49,E56=選択肢①!$F$50),K56="kWh"),SA!J56*選択肢①!$E$55,SA!J56),0),"")</f>
        <v/>
      </c>
      <c r="M56" s="224"/>
    </row>
    <row r="57" spans="2:13">
      <c r="B57" s="153"/>
      <c r="C57" s="153"/>
      <c r="D57" s="78"/>
      <c r="E57" s="79"/>
      <c r="F57" s="100" t="str">
        <f>IFERROR(VLOOKUP(E57,選択肢①!$F$44:$G$51,2,0),"")</f>
        <v/>
      </c>
      <c r="G57" s="79"/>
      <c r="H57" s="83"/>
      <c r="I57" s="69"/>
      <c r="J57" s="218"/>
      <c r="K57" s="79"/>
      <c r="L57" s="225" t="str">
        <f>IF(J57&lt;&gt;"",ROUNDDOWN(IF(AND(OR(E57=選択肢①!$F$49,E57=選択肢①!$F$50),K57="kWh"),SA!J57*選択肢①!$E$55,SA!J57),0),"")</f>
        <v/>
      </c>
      <c r="M57" s="224"/>
    </row>
    <row r="58" spans="2:13">
      <c r="B58" s="153"/>
      <c r="C58" s="153"/>
      <c r="D58" s="78"/>
      <c r="E58" s="79"/>
      <c r="F58" s="100" t="str">
        <f>IFERROR(VLOOKUP(E58,選択肢①!$F$44:$G$51,2,0),"")</f>
        <v/>
      </c>
      <c r="G58" s="79"/>
      <c r="H58" s="83"/>
      <c r="I58" s="69"/>
      <c r="J58" s="218"/>
      <c r="K58" s="79"/>
      <c r="L58" s="225" t="str">
        <f>IF(J58&lt;&gt;"",ROUNDDOWN(IF(AND(OR(E58=選択肢①!$F$49,E58=選択肢①!$F$50),K58="kWh"),SA!J58*選択肢①!$E$55,SA!J58),0),"")</f>
        <v/>
      </c>
      <c r="M58" s="224"/>
    </row>
    <row r="59" spans="2:13">
      <c r="B59" s="153"/>
      <c r="C59" s="153"/>
      <c r="D59" s="78"/>
      <c r="E59" s="79"/>
      <c r="F59" s="100" t="str">
        <f>IFERROR(VLOOKUP(E59,選択肢①!$F$44:$G$51,2,0),"")</f>
        <v/>
      </c>
      <c r="G59" s="79"/>
      <c r="H59" s="83"/>
      <c r="I59" s="69"/>
      <c r="J59" s="218"/>
      <c r="K59" s="79"/>
      <c r="L59" s="225" t="str">
        <f>IF(J59&lt;&gt;"",ROUNDDOWN(IF(AND(OR(E59=選択肢①!$F$49,E59=選択肢①!$F$50),K59="kWh"),SA!J59*選択肢①!$E$55,SA!J59),0),"")</f>
        <v/>
      </c>
      <c r="M59" s="224"/>
    </row>
    <row r="60" spans="2:13">
      <c r="B60" s="153"/>
      <c r="C60" s="153"/>
      <c r="D60" s="78"/>
      <c r="E60" s="79"/>
      <c r="F60" s="100" t="str">
        <f>IFERROR(VLOOKUP(E60,選択肢①!$F$44:$G$51,2,0),"")</f>
        <v/>
      </c>
      <c r="G60" s="79"/>
      <c r="H60" s="83"/>
      <c r="I60" s="69"/>
      <c r="J60" s="218"/>
      <c r="K60" s="79"/>
      <c r="L60" s="225" t="str">
        <f>IF(J60&lt;&gt;"",ROUNDDOWN(IF(AND(OR(E60=選択肢①!$F$49,E60=選択肢①!$F$50),K60="kWh"),SA!J60*選択肢①!$E$55,SA!J60),0),"")</f>
        <v/>
      </c>
      <c r="M60" s="224"/>
    </row>
    <row r="61" spans="2:13">
      <c r="B61" s="153"/>
      <c r="C61" s="153"/>
      <c r="D61" s="78"/>
      <c r="E61" s="79"/>
      <c r="F61" s="100" t="str">
        <f>IFERROR(VLOOKUP(E61,選択肢①!$F$44:$G$51,2,0),"")</f>
        <v/>
      </c>
      <c r="G61" s="79"/>
      <c r="H61" s="83"/>
      <c r="I61" s="69"/>
      <c r="J61" s="218"/>
      <c r="K61" s="79"/>
      <c r="L61" s="225" t="str">
        <f>IF(J61&lt;&gt;"",ROUNDDOWN(IF(AND(OR(E61=選択肢①!$F$49,E61=選択肢①!$F$50),K61="kWh"),SA!J61*選択肢①!$E$55,SA!J61),0),"")</f>
        <v/>
      </c>
      <c r="M61" s="224"/>
    </row>
    <row r="62" spans="2:13">
      <c r="B62" s="153"/>
      <c r="C62" s="153"/>
      <c r="D62" s="78"/>
      <c r="E62" s="79"/>
      <c r="F62" s="100" t="str">
        <f>IFERROR(VLOOKUP(E62,選択肢①!$F$44:$G$51,2,0),"")</f>
        <v/>
      </c>
      <c r="G62" s="79"/>
      <c r="H62" s="83"/>
      <c r="I62" s="69"/>
      <c r="J62" s="218"/>
      <c r="K62" s="79"/>
      <c r="L62" s="225" t="str">
        <f>IF(J62&lt;&gt;"",ROUNDDOWN(IF(AND(OR(E62=選択肢①!$F$49,E62=選択肢①!$F$50),K62="kWh"),SA!J62*選択肢①!$E$55,SA!J62),0),"")</f>
        <v/>
      </c>
      <c r="M62" s="224"/>
    </row>
    <row r="63" spans="2:13">
      <c r="B63" s="153"/>
      <c r="C63" s="153"/>
      <c r="D63" s="78"/>
      <c r="E63" s="79"/>
      <c r="F63" s="100" t="str">
        <f>IFERROR(VLOOKUP(E63,選択肢①!$F$44:$G$51,2,0),"")</f>
        <v/>
      </c>
      <c r="G63" s="79"/>
      <c r="H63" s="83"/>
      <c r="I63" s="69"/>
      <c r="J63" s="218"/>
      <c r="K63" s="79"/>
      <c r="L63" s="225" t="str">
        <f>IF(J63&lt;&gt;"",ROUNDDOWN(IF(AND(OR(E63=選択肢①!$F$49,E63=選択肢①!$F$50),K63="kWh"),SA!J63*選択肢①!$E$55,SA!J63),0),"")</f>
        <v/>
      </c>
      <c r="M63" s="224"/>
    </row>
    <row r="64" spans="2:13">
      <c r="B64" s="153"/>
      <c r="C64" s="153"/>
      <c r="D64" s="78"/>
      <c r="E64" s="79"/>
      <c r="F64" s="100" t="str">
        <f>IFERROR(VLOOKUP(E64,選択肢①!$F$44:$G$51,2,0),"")</f>
        <v/>
      </c>
      <c r="G64" s="79"/>
      <c r="H64" s="83"/>
      <c r="I64" s="69"/>
      <c r="J64" s="218"/>
      <c r="K64" s="79"/>
      <c r="L64" s="225" t="str">
        <f>IF(J64&lt;&gt;"",ROUNDDOWN(IF(AND(OR(E64=選択肢①!$F$49,E64=選択肢①!$F$50),K64="kWh"),SA!J64*選択肢①!$E$55,SA!J64),0),"")</f>
        <v/>
      </c>
      <c r="M64" s="224"/>
    </row>
    <row r="65" spans="2:13">
      <c r="B65" s="153"/>
      <c r="C65" s="153"/>
      <c r="D65" s="78"/>
      <c r="E65" s="79"/>
      <c r="F65" s="100" t="str">
        <f>IFERROR(VLOOKUP(E65,選択肢①!$F$44:$G$51,2,0),"")</f>
        <v/>
      </c>
      <c r="G65" s="79"/>
      <c r="H65" s="83"/>
      <c r="I65" s="69"/>
      <c r="J65" s="218"/>
      <c r="K65" s="79"/>
      <c r="L65" s="225" t="str">
        <f>IF(J65&lt;&gt;"",ROUNDDOWN(IF(AND(OR(E65=選択肢①!$F$49,E65=選択肢①!$F$50),K65="kWh"),SA!J65*選択肢①!$E$55,SA!J65),0),"")</f>
        <v/>
      </c>
      <c r="M65" s="224"/>
    </row>
    <row r="66" spans="2:13">
      <c r="B66" s="153"/>
      <c r="C66" s="153"/>
      <c r="D66" s="78"/>
      <c r="E66" s="79"/>
      <c r="F66" s="100" t="str">
        <f>IFERROR(VLOOKUP(E66,選択肢①!$F$44:$G$51,2,0),"")</f>
        <v/>
      </c>
      <c r="G66" s="79"/>
      <c r="H66" s="83"/>
      <c r="I66" s="69"/>
      <c r="J66" s="218"/>
      <c r="K66" s="79"/>
      <c r="L66" s="225" t="str">
        <f>IF(J66&lt;&gt;"",ROUNDDOWN(IF(AND(OR(E66=選択肢①!$F$49,E66=選択肢①!$F$50),K66="kWh"),SA!J66*選択肢①!$E$55,SA!J66),0),"")</f>
        <v/>
      </c>
      <c r="M66" s="224"/>
    </row>
    <row r="67" spans="2:13">
      <c r="B67" s="153"/>
      <c r="C67" s="153"/>
      <c r="D67" s="78"/>
      <c r="E67" s="79"/>
      <c r="F67" s="100" t="str">
        <f>IFERROR(VLOOKUP(E67,選択肢①!$F$44:$G$51,2,0),"")</f>
        <v/>
      </c>
      <c r="G67" s="79"/>
      <c r="H67" s="83"/>
      <c r="I67" s="69"/>
      <c r="J67" s="218"/>
      <c r="K67" s="79"/>
      <c r="L67" s="225" t="str">
        <f>IF(J67&lt;&gt;"",ROUNDDOWN(IF(AND(OR(E67=選択肢①!$F$49,E67=選択肢①!$F$50),K67="kWh"),SA!J67*選択肢①!$E$55,SA!J67),0),"")</f>
        <v/>
      </c>
      <c r="M67" s="224"/>
    </row>
    <row r="68" spans="2:13">
      <c r="B68" s="153"/>
      <c r="C68" s="153"/>
      <c r="D68" s="78"/>
      <c r="E68" s="79"/>
      <c r="F68" s="100" t="str">
        <f>IFERROR(VLOOKUP(E68,選択肢①!$F$44:$G$51,2,0),"")</f>
        <v/>
      </c>
      <c r="G68" s="79"/>
      <c r="H68" s="83"/>
      <c r="I68" s="69"/>
      <c r="J68" s="218"/>
      <c r="K68" s="79"/>
      <c r="L68" s="225" t="str">
        <f>IF(J68&lt;&gt;"",ROUNDDOWN(IF(AND(OR(E68=選択肢①!$F$49,E68=選択肢①!$F$50),K68="kWh"),SA!J68*選択肢①!$E$55,SA!J68),0),"")</f>
        <v/>
      </c>
      <c r="M68" s="224"/>
    </row>
    <row r="69" spans="2:13">
      <c r="B69" s="153"/>
      <c r="C69" s="153"/>
      <c r="D69" s="78"/>
      <c r="E69" s="79"/>
      <c r="F69" s="100" t="str">
        <f>IFERROR(VLOOKUP(E69,選択肢①!$F$44:$G$51,2,0),"")</f>
        <v/>
      </c>
      <c r="G69" s="79"/>
      <c r="H69" s="83"/>
      <c r="I69" s="69"/>
      <c r="J69" s="218"/>
      <c r="K69" s="79"/>
      <c r="L69" s="225" t="str">
        <f>IF(J69&lt;&gt;"",ROUNDDOWN(IF(AND(OR(E69=選択肢①!$F$49,E69=選択肢①!$F$50),K69="kWh"),SA!J69*選択肢①!$E$55,SA!J69),0),"")</f>
        <v/>
      </c>
      <c r="M69" s="224"/>
    </row>
    <row r="70" spans="2:13">
      <c r="B70" s="153"/>
      <c r="C70" s="153"/>
      <c r="D70" s="78"/>
      <c r="E70" s="79"/>
      <c r="F70" s="100" t="str">
        <f>IFERROR(VLOOKUP(E70,選択肢①!$F$44:$G$51,2,0),"")</f>
        <v/>
      </c>
      <c r="G70" s="79"/>
      <c r="H70" s="83"/>
      <c r="I70" s="69"/>
      <c r="J70" s="218"/>
      <c r="K70" s="79"/>
      <c r="L70" s="225" t="str">
        <f>IF(J70&lt;&gt;"",ROUNDDOWN(IF(AND(OR(E70=選択肢①!$F$49,E70=選択肢①!$F$50),K70="kWh"),SA!J70*選択肢①!$E$55,SA!J70),0),"")</f>
        <v/>
      </c>
      <c r="M70" s="224"/>
    </row>
    <row r="71" spans="2:13">
      <c r="B71" s="153"/>
      <c r="C71" s="153"/>
      <c r="D71" s="78"/>
      <c r="E71" s="79"/>
      <c r="F71" s="100" t="str">
        <f>IFERROR(VLOOKUP(E71,選択肢①!$F$44:$G$51,2,0),"")</f>
        <v/>
      </c>
      <c r="G71" s="79"/>
      <c r="H71" s="83"/>
      <c r="I71" s="69"/>
      <c r="J71" s="218"/>
      <c r="K71" s="79"/>
      <c r="L71" s="225" t="str">
        <f>IF(J71&lt;&gt;"",ROUNDDOWN(IF(AND(OR(E71=選択肢①!$F$49,E71=選択肢①!$F$50),K71="kWh"),SA!J71*選択肢①!$E$55,SA!J71),0),"")</f>
        <v/>
      </c>
      <c r="M71" s="224"/>
    </row>
    <row r="72" spans="2:13">
      <c r="B72" s="153"/>
      <c r="C72" s="153"/>
      <c r="D72" s="78"/>
      <c r="E72" s="79"/>
      <c r="F72" s="100" t="str">
        <f>IFERROR(VLOOKUP(E72,選択肢①!$F$44:$G$51,2,0),"")</f>
        <v/>
      </c>
      <c r="G72" s="79"/>
      <c r="H72" s="83"/>
      <c r="I72" s="69"/>
      <c r="J72" s="218"/>
      <c r="K72" s="79"/>
      <c r="L72" s="225" t="str">
        <f>IF(J72&lt;&gt;"",ROUNDDOWN(IF(AND(OR(E72=選択肢①!$F$49,E72=選択肢①!$F$50),K72="kWh"),SA!J72*選択肢①!$E$55,SA!J72),0),"")</f>
        <v/>
      </c>
      <c r="M72" s="224"/>
    </row>
    <row r="73" spans="2:13">
      <c r="B73" s="153"/>
      <c r="C73" s="153"/>
      <c r="D73" s="78"/>
      <c r="E73" s="79"/>
      <c r="F73" s="100" t="str">
        <f>IFERROR(VLOOKUP(E73,選択肢①!$F$44:$G$51,2,0),"")</f>
        <v/>
      </c>
      <c r="G73" s="79"/>
      <c r="H73" s="83"/>
      <c r="I73" s="69"/>
      <c r="J73" s="218"/>
      <c r="K73" s="79"/>
      <c r="L73" s="225" t="str">
        <f>IF(J73&lt;&gt;"",ROUNDDOWN(IF(AND(OR(E73=選択肢①!$F$49,E73=選択肢①!$F$50),K73="kWh"),SA!J73*選択肢①!$E$55,SA!J73),0),"")</f>
        <v/>
      </c>
      <c r="M73" s="224"/>
    </row>
    <row r="74" spans="2:13">
      <c r="B74" s="153"/>
      <c r="C74" s="153"/>
      <c r="D74" s="78"/>
      <c r="E74" s="79"/>
      <c r="F74" s="100" t="str">
        <f>IFERROR(VLOOKUP(E74,選択肢①!$F$44:$G$51,2,0),"")</f>
        <v/>
      </c>
      <c r="G74" s="79"/>
      <c r="H74" s="83"/>
      <c r="I74" s="69"/>
      <c r="J74" s="218"/>
      <c r="K74" s="79"/>
      <c r="L74" s="225" t="str">
        <f>IF(J74&lt;&gt;"",ROUNDDOWN(IF(AND(OR(E74=選択肢①!$F$49,E74=選択肢①!$F$50),K74="kWh"),SA!J74*選択肢①!$E$55,SA!J74),0),"")</f>
        <v/>
      </c>
      <c r="M74" s="224"/>
    </row>
    <row r="75" spans="2:13">
      <c r="B75" s="153"/>
      <c r="C75" s="153"/>
      <c r="D75" s="78"/>
      <c r="E75" s="79"/>
      <c r="F75" s="100" t="str">
        <f>IFERROR(VLOOKUP(E75,選択肢①!$F$44:$G$51,2,0),"")</f>
        <v/>
      </c>
      <c r="G75" s="79"/>
      <c r="H75" s="83"/>
      <c r="I75" s="69"/>
      <c r="J75" s="218"/>
      <c r="K75" s="79"/>
      <c r="L75" s="225" t="str">
        <f>IF(J75&lt;&gt;"",ROUNDDOWN(IF(AND(OR(E75=選択肢①!$F$49,E75=選択肢①!$F$50),K75="kWh"),SA!J75*選択肢①!$E$55,SA!J75),0),"")</f>
        <v/>
      </c>
      <c r="M75" s="224"/>
    </row>
    <row r="76" spans="2:13">
      <c r="B76" s="153"/>
      <c r="C76" s="153"/>
      <c r="D76" s="78"/>
      <c r="E76" s="79"/>
      <c r="F76" s="100" t="str">
        <f>IFERROR(VLOOKUP(E76,選択肢①!$F$44:$G$51,2,0),"")</f>
        <v/>
      </c>
      <c r="G76" s="79"/>
      <c r="H76" s="83"/>
      <c r="I76" s="69"/>
      <c r="J76" s="218"/>
      <c r="K76" s="79"/>
      <c r="L76" s="225" t="str">
        <f>IF(J76&lt;&gt;"",ROUNDDOWN(IF(AND(OR(E76=選択肢①!$F$49,E76=選択肢①!$F$50),K76="kWh"),SA!J76*選択肢①!$E$55,SA!J76),0),"")</f>
        <v/>
      </c>
      <c r="M76" s="224"/>
    </row>
    <row r="77" spans="2:13">
      <c r="B77" s="153"/>
      <c r="C77" s="153"/>
      <c r="D77" s="78"/>
      <c r="E77" s="79"/>
      <c r="F77" s="100" t="str">
        <f>IFERROR(VLOOKUP(E77,選択肢①!$F$44:$G$51,2,0),"")</f>
        <v/>
      </c>
      <c r="G77" s="79"/>
      <c r="H77" s="83"/>
      <c r="I77" s="69"/>
      <c r="J77" s="218"/>
      <c r="K77" s="79"/>
      <c r="L77" s="225" t="str">
        <f>IF(J77&lt;&gt;"",ROUNDDOWN(IF(AND(OR(E77=選択肢①!$F$49,E77=選択肢①!$F$50),K77="kWh"),SA!J77*選択肢①!$E$55,SA!J77),0),"")</f>
        <v/>
      </c>
      <c r="M77" s="224"/>
    </row>
    <row r="78" spans="2:13">
      <c r="B78" s="153"/>
      <c r="C78" s="153"/>
      <c r="D78" s="78"/>
      <c r="E78" s="79"/>
      <c r="F78" s="100" t="str">
        <f>IFERROR(VLOOKUP(E78,選択肢①!$F$44:$G$51,2,0),"")</f>
        <v/>
      </c>
      <c r="G78" s="79"/>
      <c r="H78" s="83"/>
      <c r="I78" s="69"/>
      <c r="J78" s="218"/>
      <c r="K78" s="79"/>
      <c r="L78" s="225" t="str">
        <f>IF(J78&lt;&gt;"",ROUNDDOWN(IF(AND(OR(E78=選択肢①!$F$49,E78=選択肢①!$F$50),K78="kWh"),SA!J78*選択肢①!$E$55,SA!J78),0),"")</f>
        <v/>
      </c>
      <c r="M78" s="224"/>
    </row>
    <row r="79" spans="2:13">
      <c r="B79" s="153"/>
      <c r="C79" s="153"/>
      <c r="D79" s="78"/>
      <c r="E79" s="79"/>
      <c r="F79" s="100" t="str">
        <f>IFERROR(VLOOKUP(E79,選択肢①!$F$44:$G$51,2,0),"")</f>
        <v/>
      </c>
      <c r="G79" s="79"/>
      <c r="H79" s="83"/>
      <c r="I79" s="69"/>
      <c r="J79" s="218"/>
      <c r="K79" s="79"/>
      <c r="L79" s="225" t="str">
        <f>IF(J79&lt;&gt;"",ROUNDDOWN(IF(AND(OR(E79=選択肢①!$F$49,E79=選択肢①!$F$50),K79="kWh"),SA!J79*選択肢①!$E$55,SA!J79),0),"")</f>
        <v/>
      </c>
      <c r="M79" s="224"/>
    </row>
    <row r="80" spans="2:13">
      <c r="B80" s="153"/>
      <c r="C80" s="153"/>
      <c r="D80" s="78"/>
      <c r="E80" s="79"/>
      <c r="F80" s="100" t="str">
        <f>IFERROR(VLOOKUP(E80,選択肢①!$F$44:$G$51,2,0),"")</f>
        <v/>
      </c>
      <c r="G80" s="79"/>
      <c r="H80" s="83"/>
      <c r="I80" s="69"/>
      <c r="J80" s="218"/>
      <c r="K80" s="79"/>
      <c r="L80" s="225" t="str">
        <f>IF(J80&lt;&gt;"",ROUNDDOWN(IF(AND(OR(E80=選択肢①!$F$49,E80=選択肢①!$F$50),K80="kWh"),SA!J80*選択肢①!$E$55,SA!J80),0),"")</f>
        <v/>
      </c>
      <c r="M80" s="224"/>
    </row>
    <row r="81" spans="2:13">
      <c r="B81" s="153"/>
      <c r="C81" s="153"/>
      <c r="D81" s="78"/>
      <c r="E81" s="79"/>
      <c r="F81" s="100" t="str">
        <f>IFERROR(VLOOKUP(E81,選択肢①!$F$44:$G$51,2,0),"")</f>
        <v/>
      </c>
      <c r="G81" s="79"/>
      <c r="H81" s="83"/>
      <c r="I81" s="69"/>
      <c r="J81" s="218"/>
      <c r="K81" s="79"/>
      <c r="L81" s="225" t="str">
        <f>IF(J81&lt;&gt;"",ROUNDDOWN(IF(AND(OR(E81=選択肢①!$F$49,E81=選択肢①!$F$50),K81="kWh"),SA!J81*選択肢①!$E$55,SA!J81),0),"")</f>
        <v/>
      </c>
      <c r="M81" s="224"/>
    </row>
    <row r="82" spans="2:13">
      <c r="B82" s="153"/>
      <c r="C82" s="153"/>
      <c r="D82" s="78"/>
      <c r="E82" s="79"/>
      <c r="F82" s="100" t="str">
        <f>IFERROR(VLOOKUP(E82,選択肢①!$F$44:$G$51,2,0),"")</f>
        <v/>
      </c>
      <c r="G82" s="79"/>
      <c r="H82" s="83"/>
      <c r="I82" s="69"/>
      <c r="J82" s="218"/>
      <c r="K82" s="79"/>
      <c r="L82" s="225" t="str">
        <f>IF(J82&lt;&gt;"",ROUNDDOWN(IF(AND(OR(E82=選択肢①!$F$49,E82=選択肢①!$F$50),K82="kWh"),SA!J82*選択肢①!$E$55,SA!J82),0),"")</f>
        <v/>
      </c>
      <c r="M82" s="224"/>
    </row>
    <row r="83" spans="2:13">
      <c r="B83" s="153"/>
      <c r="C83" s="153"/>
      <c r="D83" s="78"/>
      <c r="E83" s="79"/>
      <c r="F83" s="100" t="str">
        <f>IFERROR(VLOOKUP(E83,選択肢①!$F$44:$G$51,2,0),"")</f>
        <v/>
      </c>
      <c r="G83" s="79"/>
      <c r="H83" s="83"/>
      <c r="I83" s="69"/>
      <c r="J83" s="218"/>
      <c r="K83" s="79"/>
      <c r="L83" s="225" t="str">
        <f>IF(J83&lt;&gt;"",ROUNDDOWN(IF(AND(OR(E83=選択肢①!$F$49,E83=選択肢①!$F$50),K83="kWh"),SA!J83*選択肢①!$E$55,SA!J83),0),"")</f>
        <v/>
      </c>
      <c r="M83" s="224"/>
    </row>
    <row r="84" spans="2:13">
      <c r="B84" s="153"/>
      <c r="C84" s="153"/>
      <c r="D84" s="78"/>
      <c r="E84" s="79"/>
      <c r="F84" s="100" t="str">
        <f>IFERROR(VLOOKUP(E84,選択肢①!$F$44:$G$51,2,0),"")</f>
        <v/>
      </c>
      <c r="G84" s="79"/>
      <c r="H84" s="83"/>
      <c r="I84" s="69"/>
      <c r="J84" s="218"/>
      <c r="K84" s="79"/>
      <c r="L84" s="225" t="str">
        <f>IF(J84&lt;&gt;"",ROUNDDOWN(IF(AND(OR(E84=選択肢①!$F$49,E84=選択肢①!$F$50),K84="kWh"),SA!J84*選択肢①!$E$55,SA!J84),0),"")</f>
        <v/>
      </c>
      <c r="M84" s="224"/>
    </row>
    <row r="85" spans="2:13">
      <c r="B85" s="153"/>
      <c r="C85" s="153"/>
      <c r="D85" s="78"/>
      <c r="E85" s="79"/>
      <c r="F85" s="100" t="str">
        <f>IFERROR(VLOOKUP(E85,選択肢①!$F$44:$G$51,2,0),"")</f>
        <v/>
      </c>
      <c r="G85" s="79"/>
      <c r="H85" s="83"/>
      <c r="I85" s="69"/>
      <c r="J85" s="218"/>
      <c r="K85" s="79"/>
      <c r="L85" s="225" t="str">
        <f>IF(J85&lt;&gt;"",ROUNDDOWN(IF(AND(OR(E85=選択肢①!$F$49,E85=選択肢①!$F$50),K85="kWh"),SA!J85*選択肢①!$E$55,SA!J85),0),"")</f>
        <v/>
      </c>
      <c r="M85" s="224"/>
    </row>
    <row r="86" spans="2:13">
      <c r="B86" s="153"/>
      <c r="C86" s="153"/>
      <c r="D86" s="78"/>
      <c r="E86" s="79"/>
      <c r="F86" s="100" t="str">
        <f>IFERROR(VLOOKUP(E86,選択肢①!$F$44:$G$51,2,0),"")</f>
        <v/>
      </c>
      <c r="G86" s="79"/>
      <c r="H86" s="83"/>
      <c r="I86" s="69"/>
      <c r="J86" s="218"/>
      <c r="K86" s="79"/>
      <c r="L86" s="225" t="str">
        <f>IF(J86&lt;&gt;"",ROUNDDOWN(IF(AND(OR(E86=選択肢①!$F$49,E86=選択肢①!$F$50),K86="kWh"),SA!J86*選択肢①!$E$55,SA!J86),0),"")</f>
        <v/>
      </c>
      <c r="M86" s="224"/>
    </row>
    <row r="87" spans="2:13">
      <c r="B87" s="153"/>
      <c r="C87" s="153"/>
      <c r="D87" s="78"/>
      <c r="E87" s="79"/>
      <c r="F87" s="100" t="str">
        <f>IFERROR(VLOOKUP(E87,選択肢①!$F$44:$G$51,2,0),"")</f>
        <v/>
      </c>
      <c r="G87" s="79"/>
      <c r="H87" s="83"/>
      <c r="I87" s="69"/>
      <c r="J87" s="218"/>
      <c r="K87" s="79"/>
      <c r="L87" s="225" t="str">
        <f>IF(J87&lt;&gt;"",ROUNDDOWN(IF(AND(OR(E87=選択肢①!$F$49,E87=選択肢①!$F$50),K87="kWh"),SA!J87*選択肢①!$E$55,SA!J87),0),"")</f>
        <v/>
      </c>
      <c r="M87" s="224"/>
    </row>
    <row r="88" spans="2:13">
      <c r="B88" s="153"/>
      <c r="C88" s="153"/>
      <c r="D88" s="78"/>
      <c r="E88" s="79"/>
      <c r="F88" s="100" t="str">
        <f>IFERROR(VLOOKUP(E88,選択肢①!$F$44:$G$51,2,0),"")</f>
        <v/>
      </c>
      <c r="G88" s="79"/>
      <c r="H88" s="83"/>
      <c r="I88" s="69"/>
      <c r="J88" s="218"/>
      <c r="K88" s="79"/>
      <c r="L88" s="225" t="str">
        <f>IF(J88&lt;&gt;"",ROUNDDOWN(IF(AND(OR(E88=選択肢①!$F$49,E88=選択肢①!$F$50),K88="kWh"),SA!J88*選択肢①!$E$55,SA!J88),0),"")</f>
        <v/>
      </c>
      <c r="M88" s="224"/>
    </row>
    <row r="89" spans="2:13">
      <c r="B89" s="153"/>
      <c r="C89" s="153"/>
      <c r="D89" s="78"/>
      <c r="E89" s="79"/>
      <c r="F89" s="100" t="str">
        <f>IFERROR(VLOOKUP(E89,選択肢①!$F$44:$G$51,2,0),"")</f>
        <v/>
      </c>
      <c r="G89" s="79"/>
      <c r="H89" s="83"/>
      <c r="I89" s="69"/>
      <c r="J89" s="218"/>
      <c r="K89" s="79"/>
      <c r="L89" s="225" t="str">
        <f>IF(J89&lt;&gt;"",ROUNDDOWN(IF(AND(OR(E89=選択肢①!$F$49,E89=選択肢①!$F$50),K89="kWh"),SA!J89*選択肢①!$E$55,SA!J89),0),"")</f>
        <v/>
      </c>
      <c r="M89" s="224"/>
    </row>
    <row r="90" spans="2:13">
      <c r="B90" s="153"/>
      <c r="C90" s="153"/>
      <c r="D90" s="78"/>
      <c r="E90" s="79"/>
      <c r="F90" s="100" t="str">
        <f>IFERROR(VLOOKUP(E90,選択肢①!$F$44:$G$51,2,0),"")</f>
        <v/>
      </c>
      <c r="G90" s="79"/>
      <c r="H90" s="83"/>
      <c r="I90" s="69"/>
      <c r="J90" s="218"/>
      <c r="K90" s="79"/>
      <c r="L90" s="225" t="str">
        <f>IF(J90&lt;&gt;"",ROUNDDOWN(IF(AND(OR(E90=選択肢①!$F$49,E90=選択肢①!$F$50),K90="kWh"),SA!J90*選択肢①!$E$55,SA!J90),0),"")</f>
        <v/>
      </c>
      <c r="M90" s="224"/>
    </row>
    <row r="91" spans="2:13">
      <c r="B91" s="153"/>
      <c r="C91" s="153"/>
      <c r="D91" s="78"/>
      <c r="E91" s="79"/>
      <c r="F91" s="100" t="str">
        <f>IFERROR(VLOOKUP(E91,選択肢①!$F$44:$G$51,2,0),"")</f>
        <v/>
      </c>
      <c r="G91" s="79"/>
      <c r="H91" s="83"/>
      <c r="I91" s="69"/>
      <c r="J91" s="218"/>
      <c r="K91" s="79"/>
      <c r="L91" s="225" t="str">
        <f>IF(J91&lt;&gt;"",ROUNDDOWN(IF(AND(OR(E91=選択肢①!$F$49,E91=選択肢①!$F$50),K91="kWh"),SA!J91*選択肢①!$E$55,SA!J91),0),"")</f>
        <v/>
      </c>
      <c r="M91" s="224"/>
    </row>
    <row r="92" spans="2:13">
      <c r="B92" s="153"/>
      <c r="C92" s="153"/>
      <c r="D92" s="78"/>
      <c r="E92" s="79"/>
      <c r="F92" s="100" t="str">
        <f>IFERROR(VLOOKUP(E92,選択肢①!$F$44:$G$51,2,0),"")</f>
        <v/>
      </c>
      <c r="G92" s="79"/>
      <c r="H92" s="83"/>
      <c r="I92" s="69"/>
      <c r="J92" s="218"/>
      <c r="K92" s="79"/>
      <c r="L92" s="225" t="str">
        <f>IF(J92&lt;&gt;"",ROUNDDOWN(IF(AND(OR(E92=選択肢①!$F$49,E92=選択肢①!$F$50),K92="kWh"),SA!J92*選択肢①!$E$55,SA!J92),0),"")</f>
        <v/>
      </c>
      <c r="M92" s="224"/>
    </row>
    <row r="93" spans="2:13">
      <c r="B93" s="153"/>
      <c r="C93" s="153"/>
      <c r="D93" s="78"/>
      <c r="E93" s="79"/>
      <c r="F93" s="100" t="str">
        <f>IFERROR(VLOOKUP(E93,選択肢①!$F$44:$G$51,2,0),"")</f>
        <v/>
      </c>
      <c r="G93" s="79"/>
      <c r="H93" s="83"/>
      <c r="I93" s="69"/>
      <c r="J93" s="218"/>
      <c r="K93" s="79"/>
      <c r="L93" s="225" t="str">
        <f>IF(J93&lt;&gt;"",ROUNDDOWN(IF(AND(OR(E93=選択肢①!$F$49,E93=選択肢①!$F$50),K93="kWh"),SA!J93*選択肢①!$E$55,SA!J93),0),"")</f>
        <v/>
      </c>
      <c r="M93" s="224"/>
    </row>
    <row r="94" spans="2:13">
      <c r="B94" s="153"/>
      <c r="C94" s="153"/>
      <c r="D94" s="78"/>
      <c r="E94" s="79"/>
      <c r="F94" s="100" t="str">
        <f>IFERROR(VLOOKUP(E94,選択肢①!$F$44:$G$51,2,0),"")</f>
        <v/>
      </c>
      <c r="G94" s="79"/>
      <c r="H94" s="83"/>
      <c r="I94" s="69"/>
      <c r="J94" s="218"/>
      <c r="K94" s="79"/>
      <c r="L94" s="225" t="str">
        <f>IF(J94&lt;&gt;"",ROUNDDOWN(IF(AND(OR(E94=選択肢①!$F$49,E94=選択肢①!$F$50),K94="kWh"),SA!J94*選択肢①!$E$55,SA!J94),0),"")</f>
        <v/>
      </c>
      <c r="M94" s="224"/>
    </row>
    <row r="95" spans="2:13">
      <c r="B95" s="153"/>
      <c r="C95" s="153"/>
      <c r="D95" s="78"/>
      <c r="E95" s="79"/>
      <c r="F95" s="100" t="str">
        <f>IFERROR(VLOOKUP(E95,選択肢①!$F$44:$G$51,2,0),"")</f>
        <v/>
      </c>
      <c r="G95" s="79"/>
      <c r="H95" s="83"/>
      <c r="I95" s="69"/>
      <c r="J95" s="218"/>
      <c r="K95" s="79"/>
      <c r="L95" s="225" t="str">
        <f>IF(J95&lt;&gt;"",ROUNDDOWN(IF(AND(OR(E95=選択肢①!$F$49,E95=選択肢①!$F$50),K95="kWh"),SA!J95*選択肢①!$E$55,SA!J95),0),"")</f>
        <v/>
      </c>
      <c r="M95" s="224"/>
    </row>
    <row r="96" spans="2:13">
      <c r="B96" s="153"/>
      <c r="C96" s="153"/>
      <c r="D96" s="78"/>
      <c r="E96" s="79"/>
      <c r="F96" s="100" t="str">
        <f>IFERROR(VLOOKUP(E96,選択肢①!$F$44:$G$51,2,0),"")</f>
        <v/>
      </c>
      <c r="G96" s="79"/>
      <c r="H96" s="83"/>
      <c r="I96" s="69"/>
      <c r="J96" s="218"/>
      <c r="K96" s="79"/>
      <c r="L96" s="225" t="str">
        <f>IF(J96&lt;&gt;"",ROUNDDOWN(IF(AND(OR(E96=選択肢①!$F$49,E96=選択肢①!$F$50),K96="kWh"),SA!J96*選択肢①!$E$55,SA!J96),0),"")</f>
        <v/>
      </c>
      <c r="M96" s="224"/>
    </row>
    <row r="97" spans="2:13">
      <c r="B97" s="153"/>
      <c r="C97" s="153"/>
      <c r="D97" s="78"/>
      <c r="E97" s="79"/>
      <c r="F97" s="100" t="str">
        <f>IFERROR(VLOOKUP(E97,選択肢①!$F$44:$G$51,2,0),"")</f>
        <v/>
      </c>
      <c r="G97" s="79"/>
      <c r="H97" s="83"/>
      <c r="I97" s="69"/>
      <c r="J97" s="218"/>
      <c r="K97" s="79"/>
      <c r="L97" s="225" t="str">
        <f>IF(J97&lt;&gt;"",ROUNDDOWN(IF(AND(OR(E97=選択肢①!$F$49,E97=選択肢①!$F$50),K97="kWh"),SA!J97*選択肢①!$E$55,SA!J97),0),"")</f>
        <v/>
      </c>
      <c r="M97" s="224"/>
    </row>
    <row r="98" spans="2:13">
      <c r="B98" s="153"/>
      <c r="C98" s="153"/>
      <c r="D98" s="78"/>
      <c r="E98" s="79"/>
      <c r="F98" s="100" t="str">
        <f>IFERROR(VLOOKUP(E98,選択肢①!$F$44:$G$51,2,0),"")</f>
        <v/>
      </c>
      <c r="G98" s="79"/>
      <c r="H98" s="83"/>
      <c r="I98" s="69"/>
      <c r="J98" s="218"/>
      <c r="K98" s="79"/>
      <c r="L98" s="225" t="str">
        <f>IF(J98&lt;&gt;"",ROUNDDOWN(IF(AND(OR(E98=選択肢①!$F$49,E98=選択肢①!$F$50),K98="kWh"),SA!J98*選択肢①!$E$55,SA!J98),0),"")</f>
        <v/>
      </c>
      <c r="M98" s="224"/>
    </row>
    <row r="99" spans="2:13">
      <c r="B99" s="153"/>
      <c r="C99" s="153"/>
      <c r="D99" s="78"/>
      <c r="E99" s="79"/>
      <c r="F99" s="100" t="str">
        <f>IFERROR(VLOOKUP(E99,選択肢①!$F$44:$G$51,2,0),"")</f>
        <v/>
      </c>
      <c r="G99" s="79"/>
      <c r="H99" s="83"/>
      <c r="I99" s="69"/>
      <c r="J99" s="218"/>
      <c r="K99" s="79"/>
      <c r="L99" s="225" t="str">
        <f>IF(J99&lt;&gt;"",ROUNDDOWN(IF(AND(OR(E99=選択肢①!$F$49,E99=選択肢①!$F$50),K99="kWh"),SA!J99*選択肢①!$E$55,SA!J99),0),"")</f>
        <v/>
      </c>
      <c r="M99" s="224"/>
    </row>
    <row r="100" spans="2:13">
      <c r="B100" s="153"/>
      <c r="C100" s="153"/>
      <c r="D100" s="78"/>
      <c r="E100" s="79"/>
      <c r="F100" s="100" t="str">
        <f>IFERROR(VLOOKUP(E100,選択肢①!$F$44:$G$51,2,0),"")</f>
        <v/>
      </c>
      <c r="G100" s="79"/>
      <c r="H100" s="83"/>
      <c r="I100" s="69"/>
      <c r="J100" s="218"/>
      <c r="K100" s="79"/>
      <c r="L100" s="225" t="str">
        <f>IF(J100&lt;&gt;"",ROUNDDOWN(IF(AND(OR(E100=選択肢①!$F$49,E100=選択肢①!$F$50),K100="kWh"),SA!J100*選択肢①!$E$55,SA!J100),0),"")</f>
        <v/>
      </c>
      <c r="M100" s="224"/>
    </row>
    <row r="101" spans="2:13">
      <c r="B101" s="153"/>
      <c r="C101" s="153"/>
      <c r="D101" s="78"/>
      <c r="E101" s="79"/>
      <c r="F101" s="100" t="str">
        <f>IFERROR(VLOOKUP(E101,選択肢①!$F$44:$G$51,2,0),"")</f>
        <v/>
      </c>
      <c r="G101" s="79"/>
      <c r="H101" s="83"/>
      <c r="I101" s="69"/>
      <c r="J101" s="218"/>
      <c r="K101" s="79"/>
      <c r="L101" s="225" t="str">
        <f>IF(J101&lt;&gt;"",ROUNDDOWN(IF(AND(OR(E101=選択肢①!$F$49,E101=選択肢①!$F$50),K101="kWh"),SA!J101*選択肢①!$E$55,SA!J101),0),"")</f>
        <v/>
      </c>
      <c r="M101" s="224"/>
    </row>
    <row r="102" spans="2:13">
      <c r="B102" s="153"/>
      <c r="C102" s="153"/>
      <c r="D102" s="78"/>
      <c r="E102" s="79"/>
      <c r="F102" s="100" t="str">
        <f>IFERROR(VLOOKUP(E102,選択肢①!$F$44:$G$51,2,0),"")</f>
        <v/>
      </c>
      <c r="G102" s="79"/>
      <c r="H102" s="83"/>
      <c r="I102" s="69"/>
      <c r="J102" s="218"/>
      <c r="K102" s="79"/>
      <c r="L102" s="225" t="str">
        <f>IF(J102&lt;&gt;"",ROUNDDOWN(IF(AND(OR(E102=選択肢①!$F$49,E102=選択肢①!$F$50),K102="kWh"),SA!J102*選択肢①!$E$55,SA!J102),0),"")</f>
        <v/>
      </c>
      <c r="M102" s="224"/>
    </row>
    <row r="103" spans="2:13">
      <c r="B103" s="153"/>
      <c r="C103" s="153"/>
      <c r="D103" s="78"/>
      <c r="E103" s="79"/>
      <c r="F103" s="100" t="str">
        <f>IFERROR(VLOOKUP(E103,選択肢①!$F$44:$G$51,2,0),"")</f>
        <v/>
      </c>
      <c r="G103" s="79"/>
      <c r="H103" s="83"/>
      <c r="I103" s="69"/>
      <c r="J103" s="218"/>
      <c r="K103" s="79"/>
      <c r="L103" s="225" t="str">
        <f>IF(J103&lt;&gt;"",ROUNDDOWN(IF(AND(OR(E103=選択肢①!$F$49,E103=選択肢①!$F$50),K103="kWh"),SA!J103*選択肢①!$E$55,SA!J103),0),"")</f>
        <v/>
      </c>
      <c r="M103" s="224"/>
    </row>
    <row r="104" spans="2:13">
      <c r="B104" s="153"/>
      <c r="C104" s="153"/>
      <c r="D104" s="78"/>
      <c r="E104" s="79"/>
      <c r="F104" s="100" t="str">
        <f>IFERROR(VLOOKUP(E104,選択肢①!$F$44:$G$51,2,0),"")</f>
        <v/>
      </c>
      <c r="G104" s="79"/>
      <c r="H104" s="83"/>
      <c r="I104" s="69"/>
      <c r="J104" s="218"/>
      <c r="K104" s="79"/>
      <c r="L104" s="225" t="str">
        <f>IF(J104&lt;&gt;"",ROUNDDOWN(IF(AND(OR(E104=選択肢①!$F$49,E104=選択肢①!$F$50),K104="kWh"),SA!J104*選択肢①!$E$55,SA!J104),0),"")</f>
        <v/>
      </c>
      <c r="M104" s="224"/>
    </row>
    <row r="105" spans="2:13">
      <c r="B105" s="153"/>
      <c r="C105" s="153"/>
      <c r="D105" s="78"/>
      <c r="E105" s="79"/>
      <c r="F105" s="100" t="str">
        <f>IFERROR(VLOOKUP(E105,選択肢①!$F$44:$G$51,2,0),"")</f>
        <v/>
      </c>
      <c r="G105" s="79"/>
      <c r="H105" s="83"/>
      <c r="I105" s="69"/>
      <c r="J105" s="218"/>
      <c r="K105" s="79"/>
      <c r="L105" s="225" t="str">
        <f>IF(J105&lt;&gt;"",ROUNDDOWN(IF(AND(OR(E105=選択肢①!$F$49,E105=選択肢①!$F$50),K105="kWh"),SA!J105*選択肢①!$E$55,SA!J105),0),"")</f>
        <v/>
      </c>
      <c r="M105" s="224"/>
    </row>
    <row r="106" spans="2:13">
      <c r="B106" s="153"/>
      <c r="C106" s="153"/>
      <c r="D106" s="78"/>
      <c r="E106" s="79"/>
      <c r="F106" s="100" t="str">
        <f>IFERROR(VLOOKUP(E106,選択肢①!$F$44:$G$51,2,0),"")</f>
        <v/>
      </c>
      <c r="G106" s="79"/>
      <c r="H106" s="83"/>
      <c r="I106" s="69"/>
      <c r="J106" s="218"/>
      <c r="K106" s="79"/>
      <c r="L106" s="225" t="str">
        <f>IF(J106&lt;&gt;"",ROUNDDOWN(IF(AND(OR(E106=選択肢①!$F$49,E106=選択肢①!$F$50),K106="kWh"),SA!J106*選択肢①!$E$55,SA!J106),0),"")</f>
        <v/>
      </c>
      <c r="M106" s="224"/>
    </row>
    <row r="107" spans="2:13">
      <c r="B107" s="153"/>
      <c r="C107" s="153"/>
      <c r="D107" s="78"/>
      <c r="E107" s="79"/>
      <c r="F107" s="100" t="str">
        <f>IFERROR(VLOOKUP(E107,選択肢①!$F$44:$G$51,2,0),"")</f>
        <v/>
      </c>
      <c r="G107" s="79"/>
      <c r="H107" s="83"/>
      <c r="I107" s="69"/>
      <c r="J107" s="218"/>
      <c r="K107" s="79"/>
      <c r="L107" s="225" t="str">
        <f>IF(J107&lt;&gt;"",ROUNDDOWN(IF(AND(OR(E107=選択肢①!$F$49,E107=選択肢①!$F$50),K107="kWh"),SA!J107*選択肢①!$E$55,SA!J107),0),"")</f>
        <v/>
      </c>
      <c r="M107" s="224"/>
    </row>
    <row r="108" spans="2:13">
      <c r="B108" s="153"/>
      <c r="C108" s="153"/>
      <c r="D108" s="78"/>
      <c r="E108" s="79"/>
      <c r="F108" s="100" t="str">
        <f>IFERROR(VLOOKUP(E108,選択肢①!$F$44:$G$51,2,0),"")</f>
        <v/>
      </c>
      <c r="G108" s="79"/>
      <c r="H108" s="83"/>
      <c r="I108" s="69"/>
      <c r="J108" s="218"/>
      <c r="K108" s="79"/>
      <c r="L108" s="225" t="str">
        <f>IF(J108&lt;&gt;"",ROUNDDOWN(IF(AND(OR(E108=選択肢①!$F$49,E108=選択肢①!$F$50),K108="kWh"),SA!J108*選択肢①!$E$55,SA!J108),0),"")</f>
        <v/>
      </c>
      <c r="M108" s="224"/>
    </row>
    <row r="109" spans="2:13">
      <c r="B109" s="153"/>
      <c r="C109" s="153"/>
      <c r="D109" s="78"/>
      <c r="E109" s="79"/>
      <c r="F109" s="100" t="str">
        <f>IFERROR(VLOOKUP(E109,選択肢①!$F$44:$G$51,2,0),"")</f>
        <v/>
      </c>
      <c r="G109" s="79"/>
      <c r="H109" s="83"/>
      <c r="I109" s="69"/>
      <c r="J109" s="218"/>
      <c r="K109" s="79"/>
      <c r="L109" s="225" t="str">
        <f>IF(J109&lt;&gt;"",ROUNDDOWN(IF(AND(OR(E109=選択肢①!$F$49,E109=選択肢①!$F$50),K109="kWh"),SA!J109*選択肢①!$E$55,SA!J109),0),"")</f>
        <v/>
      </c>
      <c r="M109" s="224"/>
    </row>
    <row r="110" spans="2:13">
      <c r="B110" s="153"/>
      <c r="C110" s="153"/>
      <c r="D110" s="78"/>
      <c r="E110" s="79"/>
      <c r="F110" s="100" t="str">
        <f>IFERROR(VLOOKUP(E110,選択肢①!$F$44:$G$51,2,0),"")</f>
        <v/>
      </c>
      <c r="G110" s="79"/>
      <c r="H110" s="83"/>
      <c r="I110" s="69"/>
      <c r="J110" s="218"/>
      <c r="K110" s="79"/>
      <c r="L110" s="225" t="str">
        <f>IF(J110&lt;&gt;"",ROUNDDOWN(IF(AND(OR(E110=選択肢①!$F$49,E110=選択肢①!$F$50),K110="kWh"),SA!J110*選択肢①!$E$55,SA!J110),0),"")</f>
        <v/>
      </c>
      <c r="M110" s="224"/>
    </row>
    <row r="111" spans="2:13">
      <c r="B111" s="153"/>
      <c r="C111" s="153"/>
      <c r="D111" s="78"/>
      <c r="E111" s="79"/>
      <c r="F111" s="100" t="str">
        <f>IFERROR(VLOOKUP(E111,選択肢①!$F$44:$G$51,2,0),"")</f>
        <v/>
      </c>
      <c r="G111" s="79"/>
      <c r="H111" s="83"/>
      <c r="I111" s="69"/>
      <c r="J111" s="218"/>
      <c r="K111" s="79"/>
      <c r="L111" s="225" t="str">
        <f>IF(J111&lt;&gt;"",ROUNDDOWN(IF(AND(OR(E111=選択肢①!$F$49,E111=選択肢①!$F$50),K111="kWh"),SA!J111*選択肢①!$E$55,SA!J111),0),"")</f>
        <v/>
      </c>
      <c r="M111" s="224"/>
    </row>
    <row r="112" spans="2:13">
      <c r="B112" s="153"/>
      <c r="C112" s="153"/>
      <c r="D112" s="78"/>
      <c r="E112" s="79"/>
      <c r="F112" s="100" t="str">
        <f>IFERROR(VLOOKUP(E112,選択肢①!$F$44:$G$51,2,0),"")</f>
        <v/>
      </c>
      <c r="G112" s="79"/>
      <c r="H112" s="83"/>
      <c r="I112" s="69"/>
      <c r="J112" s="218"/>
      <c r="K112" s="79"/>
      <c r="L112" s="225" t="str">
        <f>IF(J112&lt;&gt;"",ROUNDDOWN(IF(AND(OR(E112=選択肢①!$F$49,E112=選択肢①!$F$50),K112="kWh"),SA!J112*選択肢①!$E$55,SA!J112),0),"")</f>
        <v/>
      </c>
      <c r="M112" s="224"/>
    </row>
    <row r="113" spans="2:13">
      <c r="B113" s="153"/>
      <c r="C113" s="153"/>
      <c r="D113" s="78"/>
      <c r="E113" s="79"/>
      <c r="F113" s="100" t="str">
        <f>IFERROR(VLOOKUP(E113,選択肢①!$F$44:$G$51,2,0),"")</f>
        <v/>
      </c>
      <c r="G113" s="79"/>
      <c r="H113" s="83"/>
      <c r="I113" s="69"/>
      <c r="J113" s="218"/>
      <c r="K113" s="79"/>
      <c r="L113" s="225" t="str">
        <f>IF(J113&lt;&gt;"",ROUNDDOWN(IF(AND(OR(E113=選択肢①!$F$49,E113=選択肢①!$F$50),K113="kWh"),SA!J113*選択肢①!$E$55,SA!J113),0),"")</f>
        <v/>
      </c>
      <c r="M113" s="224"/>
    </row>
    <row r="114" spans="2:13">
      <c r="B114" s="153"/>
      <c r="C114" s="153"/>
      <c r="D114" s="78"/>
      <c r="E114" s="79"/>
      <c r="F114" s="100" t="str">
        <f>IFERROR(VLOOKUP(E114,選択肢①!$F$44:$G$51,2,0),"")</f>
        <v/>
      </c>
      <c r="G114" s="79"/>
      <c r="H114" s="83"/>
      <c r="I114" s="69"/>
      <c r="J114" s="218"/>
      <c r="K114" s="79"/>
      <c r="L114" s="225" t="str">
        <f>IF(J114&lt;&gt;"",ROUNDDOWN(IF(AND(OR(E114=選択肢①!$F$49,E114=選択肢①!$F$50),K114="kWh"),SA!J114*選択肢①!$E$55,SA!J114),0),"")</f>
        <v/>
      </c>
      <c r="M114" s="224"/>
    </row>
    <row r="115" spans="2:13">
      <c r="B115" s="153"/>
      <c r="C115" s="153"/>
      <c r="D115" s="78"/>
      <c r="E115" s="79"/>
      <c r="F115" s="100" t="str">
        <f>IFERROR(VLOOKUP(E115,選択肢①!$F$44:$G$51,2,0),"")</f>
        <v/>
      </c>
      <c r="G115" s="79"/>
      <c r="H115" s="83"/>
      <c r="I115" s="69"/>
      <c r="J115" s="218"/>
      <c r="K115" s="79"/>
      <c r="L115" s="225" t="str">
        <f>IF(J115&lt;&gt;"",ROUNDDOWN(IF(AND(OR(E115=選択肢①!$F$49,E115=選択肢①!$F$50),K115="kWh"),SA!J115*選択肢①!$E$55,SA!J115),0),"")</f>
        <v/>
      </c>
      <c r="M115" s="224"/>
    </row>
    <row r="116" spans="2:13">
      <c r="B116" s="153"/>
      <c r="C116" s="153"/>
      <c r="D116" s="78"/>
      <c r="E116" s="79"/>
      <c r="F116" s="100" t="str">
        <f>IFERROR(VLOOKUP(E116,選択肢①!$F$44:$G$51,2,0),"")</f>
        <v/>
      </c>
      <c r="G116" s="79"/>
      <c r="H116" s="83"/>
      <c r="I116" s="69"/>
      <c r="J116" s="218"/>
      <c r="K116" s="79"/>
      <c r="L116" s="225" t="str">
        <f>IF(J116&lt;&gt;"",ROUNDDOWN(IF(AND(OR(E116=選択肢①!$F$49,E116=選択肢①!$F$50),K116="kWh"),SA!J116*選択肢①!$E$55,SA!J116),0),"")</f>
        <v/>
      </c>
      <c r="M116" s="224"/>
    </row>
    <row r="117" spans="2:13">
      <c r="B117" s="153"/>
      <c r="C117" s="153"/>
      <c r="D117" s="78"/>
      <c r="E117" s="79"/>
      <c r="F117" s="100" t="str">
        <f>IFERROR(VLOOKUP(E117,選択肢①!$F$44:$G$51,2,0),"")</f>
        <v/>
      </c>
      <c r="G117" s="79"/>
      <c r="H117" s="83"/>
      <c r="I117" s="69"/>
      <c r="J117" s="218"/>
      <c r="K117" s="79"/>
      <c r="L117" s="225" t="str">
        <f>IF(J117&lt;&gt;"",ROUNDDOWN(IF(AND(OR(E117=選択肢①!$F$49,E117=選択肢①!$F$50),K117="kWh"),SA!J117*選択肢①!$E$55,SA!J117),0),"")</f>
        <v/>
      </c>
      <c r="M117" s="224"/>
    </row>
    <row r="118" spans="2:13">
      <c r="B118" s="153"/>
      <c r="C118" s="153"/>
      <c r="D118" s="78"/>
      <c r="E118" s="79"/>
      <c r="F118" s="100" t="str">
        <f>IFERROR(VLOOKUP(E118,選択肢①!$F$44:$G$51,2,0),"")</f>
        <v/>
      </c>
      <c r="G118" s="79"/>
      <c r="H118" s="83"/>
      <c r="I118" s="69"/>
      <c r="J118" s="218"/>
      <c r="K118" s="79"/>
      <c r="L118" s="225" t="str">
        <f>IF(J118&lt;&gt;"",ROUNDDOWN(IF(AND(OR(E118=選択肢①!$F$49,E118=選択肢①!$F$50),K118="kWh"),SA!J118*選択肢①!$E$55,SA!J118),0),"")</f>
        <v/>
      </c>
      <c r="M118" s="224"/>
    </row>
    <row r="119" spans="2:13">
      <c r="B119" s="153"/>
      <c r="C119" s="153"/>
      <c r="D119" s="78"/>
      <c r="E119" s="79"/>
      <c r="F119" s="100" t="str">
        <f>IFERROR(VLOOKUP(E119,選択肢①!$F$44:$G$51,2,0),"")</f>
        <v/>
      </c>
      <c r="G119" s="79"/>
      <c r="H119" s="83"/>
      <c r="I119" s="69"/>
      <c r="J119" s="218"/>
      <c r="K119" s="79"/>
      <c r="L119" s="225" t="str">
        <f>IF(J119&lt;&gt;"",ROUNDDOWN(IF(AND(OR(E119=選択肢①!$F$49,E119=選択肢①!$F$50),K119="kWh"),SA!J119*選択肢①!$E$55,SA!J119),0),"")</f>
        <v/>
      </c>
      <c r="M119" s="224"/>
    </row>
    <row r="120" spans="2:13">
      <c r="B120" s="153"/>
      <c r="C120" s="153"/>
      <c r="D120" s="78"/>
      <c r="E120" s="79"/>
      <c r="F120" s="100" t="str">
        <f>IFERROR(VLOOKUP(E120,選択肢①!$F$44:$G$51,2,0),"")</f>
        <v/>
      </c>
      <c r="G120" s="79"/>
      <c r="H120" s="83"/>
      <c r="I120" s="69"/>
      <c r="J120" s="218"/>
      <c r="K120" s="79"/>
      <c r="L120" s="225" t="str">
        <f>IF(J120&lt;&gt;"",ROUNDDOWN(IF(AND(OR(E120=選択肢①!$F$49,E120=選択肢①!$F$50),K120="kWh"),SA!J120*選択肢①!$E$55,SA!J120),0),"")</f>
        <v/>
      </c>
      <c r="M120" s="224"/>
    </row>
    <row r="121" spans="2:13">
      <c r="B121" s="153"/>
      <c r="C121" s="153"/>
      <c r="D121" s="78"/>
      <c r="E121" s="79"/>
      <c r="F121" s="100" t="str">
        <f>IFERROR(VLOOKUP(E121,選択肢①!$F$44:$G$51,2,0),"")</f>
        <v/>
      </c>
      <c r="G121" s="79"/>
      <c r="H121" s="83"/>
      <c r="I121" s="69"/>
      <c r="J121" s="218"/>
      <c r="K121" s="79"/>
      <c r="L121" s="225" t="str">
        <f>IF(J121&lt;&gt;"",ROUNDDOWN(IF(AND(OR(E121=選択肢①!$F$49,E121=選択肢①!$F$50),K121="kWh"),SA!J121*選択肢①!$E$55,SA!J121),0),"")</f>
        <v/>
      </c>
      <c r="M121" s="224"/>
    </row>
    <row r="122" spans="2:13">
      <c r="B122" s="153"/>
      <c r="C122" s="153"/>
      <c r="D122" s="78"/>
      <c r="E122" s="79"/>
      <c r="F122" s="100" t="str">
        <f>IFERROR(VLOOKUP(E122,選択肢①!$F$44:$G$51,2,0),"")</f>
        <v/>
      </c>
      <c r="G122" s="79"/>
      <c r="H122" s="83"/>
      <c r="I122" s="69"/>
      <c r="J122" s="218"/>
      <c r="K122" s="79"/>
      <c r="L122" s="225" t="str">
        <f>IF(J122&lt;&gt;"",ROUNDDOWN(IF(AND(OR(E122=選択肢①!$F$49,E122=選択肢①!$F$50),K122="kWh"),SA!J122*選択肢①!$E$55,SA!J122),0),"")</f>
        <v/>
      </c>
      <c r="M122" s="224"/>
    </row>
    <row r="123" spans="2:13">
      <c r="B123" s="153"/>
      <c r="C123" s="153"/>
      <c r="D123" s="78"/>
      <c r="E123" s="79"/>
      <c r="F123" s="100" t="str">
        <f>IFERROR(VLOOKUP(E123,選択肢①!$F$44:$G$51,2,0),"")</f>
        <v/>
      </c>
      <c r="G123" s="79"/>
      <c r="H123" s="83"/>
      <c r="I123" s="69"/>
      <c r="J123" s="218"/>
      <c r="K123" s="79"/>
      <c r="L123" s="225" t="str">
        <f>IF(J123&lt;&gt;"",ROUNDDOWN(IF(AND(OR(E123=選択肢①!$F$49,E123=選択肢①!$F$50),K123="kWh"),SA!J123*選択肢①!$E$55,SA!J123),0),"")</f>
        <v/>
      </c>
      <c r="M123" s="224"/>
    </row>
    <row r="124" spans="2:13">
      <c r="B124" s="153"/>
      <c r="C124" s="153"/>
      <c r="D124" s="78"/>
      <c r="E124" s="79"/>
      <c r="F124" s="100" t="str">
        <f>IFERROR(VLOOKUP(E124,選択肢①!$F$44:$G$51,2,0),"")</f>
        <v/>
      </c>
      <c r="G124" s="79"/>
      <c r="H124" s="83"/>
      <c r="I124" s="69"/>
      <c r="J124" s="218"/>
      <c r="K124" s="79"/>
      <c r="L124" s="225" t="str">
        <f>IF(J124&lt;&gt;"",ROUNDDOWN(IF(AND(OR(E124=選択肢①!$F$49,E124=選択肢①!$F$50),K124="kWh"),SA!J124*選択肢①!$E$55,SA!J124),0),"")</f>
        <v/>
      </c>
      <c r="M124" s="224"/>
    </row>
    <row r="125" spans="2:13">
      <c r="B125" s="153"/>
      <c r="C125" s="153"/>
      <c r="D125" s="78"/>
      <c r="E125" s="79"/>
      <c r="F125" s="100" t="str">
        <f>IFERROR(VLOOKUP(E125,選択肢①!$F$44:$G$51,2,0),"")</f>
        <v/>
      </c>
      <c r="G125" s="79"/>
      <c r="H125" s="83"/>
      <c r="I125" s="69"/>
      <c r="J125" s="218"/>
      <c r="K125" s="79"/>
      <c r="L125" s="225" t="str">
        <f>IF(J125&lt;&gt;"",ROUNDDOWN(IF(AND(OR(E125=選択肢①!$F$49,E125=選択肢①!$F$50),K125="kWh"),SA!J125*選択肢①!$E$55,SA!J125),0),"")</f>
        <v/>
      </c>
      <c r="M125" s="224"/>
    </row>
    <row r="126" spans="2:13">
      <c r="B126" s="153"/>
      <c r="C126" s="153"/>
      <c r="D126" s="78"/>
      <c r="E126" s="79"/>
      <c r="F126" s="100" t="str">
        <f>IFERROR(VLOOKUP(E126,選択肢①!$F$44:$G$51,2,0),"")</f>
        <v/>
      </c>
      <c r="G126" s="79"/>
      <c r="H126" s="83"/>
      <c r="I126" s="69"/>
      <c r="J126" s="218"/>
      <c r="K126" s="79"/>
      <c r="L126" s="225" t="str">
        <f>IF(J126&lt;&gt;"",ROUNDDOWN(IF(AND(OR(E126=選択肢①!$F$49,E126=選択肢①!$F$50),K126="kWh"),SA!J126*選択肢①!$E$55,SA!J126),0),"")</f>
        <v/>
      </c>
      <c r="M126" s="224"/>
    </row>
    <row r="127" spans="2:13">
      <c r="B127" s="153"/>
      <c r="C127" s="153"/>
      <c r="D127" s="78"/>
      <c r="E127" s="79"/>
      <c r="F127" s="100" t="str">
        <f>IFERROR(VLOOKUP(E127,選択肢①!$F$44:$G$51,2,0),"")</f>
        <v/>
      </c>
      <c r="G127" s="79"/>
      <c r="H127" s="83"/>
      <c r="I127" s="69"/>
      <c r="J127" s="218"/>
      <c r="K127" s="79"/>
      <c r="L127" s="225" t="str">
        <f>IF(J127&lt;&gt;"",ROUNDDOWN(IF(AND(OR(E127=選択肢①!$F$49,E127=選択肢①!$F$50),K127="kWh"),SA!J127*選択肢①!$E$55,SA!J127),0),"")</f>
        <v/>
      </c>
      <c r="M127" s="224"/>
    </row>
    <row r="128" spans="2:13">
      <c r="B128" s="153"/>
      <c r="C128" s="153"/>
      <c r="D128" s="78"/>
      <c r="E128" s="79"/>
      <c r="F128" s="100" t="str">
        <f>IFERROR(VLOOKUP(E128,選択肢①!$F$44:$G$51,2,0),"")</f>
        <v/>
      </c>
      <c r="G128" s="79"/>
      <c r="H128" s="83"/>
      <c r="I128" s="69"/>
      <c r="J128" s="218"/>
      <c r="K128" s="79"/>
      <c r="L128" s="225" t="str">
        <f>IF(J128&lt;&gt;"",ROUNDDOWN(IF(AND(OR(E128=選択肢①!$F$49,E128=選択肢①!$F$50),K128="kWh"),SA!J128*選択肢①!$E$55,SA!J128),0),"")</f>
        <v/>
      </c>
      <c r="M128" s="224"/>
    </row>
    <row r="129" spans="2:13">
      <c r="B129" s="153"/>
      <c r="C129" s="153"/>
      <c r="D129" s="78"/>
      <c r="E129" s="79"/>
      <c r="F129" s="100" t="str">
        <f>IFERROR(VLOOKUP(E129,選択肢①!$F$44:$G$51,2,0),"")</f>
        <v/>
      </c>
      <c r="G129" s="79"/>
      <c r="H129" s="83"/>
      <c r="I129" s="69"/>
      <c r="J129" s="218"/>
      <c r="K129" s="79"/>
      <c r="L129" s="225" t="str">
        <f>IF(J129&lt;&gt;"",ROUNDDOWN(IF(AND(OR(E129=選択肢①!$F$49,E129=選択肢①!$F$50),K129="kWh"),SA!J129*選択肢①!$E$55,SA!J129),0),"")</f>
        <v/>
      </c>
      <c r="M129" s="224"/>
    </row>
    <row r="130" spans="2:13">
      <c r="B130" s="153"/>
      <c r="C130" s="153"/>
      <c r="D130" s="78"/>
      <c r="E130" s="79"/>
      <c r="F130" s="100" t="str">
        <f>IFERROR(VLOOKUP(E130,選択肢①!$F$44:$G$51,2,0),"")</f>
        <v/>
      </c>
      <c r="G130" s="79"/>
      <c r="H130" s="83"/>
      <c r="I130" s="69"/>
      <c r="J130" s="218"/>
      <c r="K130" s="79"/>
      <c r="L130" s="225" t="str">
        <f>IF(J130&lt;&gt;"",ROUNDDOWN(IF(AND(OR(E130=選択肢①!$F$49,E130=選択肢①!$F$50),K130="kWh"),SA!J130*選択肢①!$E$55,SA!J130),0),"")</f>
        <v/>
      </c>
      <c r="M130" s="224"/>
    </row>
    <row r="131" spans="2:13">
      <c r="B131" s="153"/>
      <c r="C131" s="153"/>
      <c r="D131" s="78"/>
      <c r="E131" s="79"/>
      <c r="F131" s="100" t="str">
        <f>IFERROR(VLOOKUP(E131,選択肢①!$F$44:$G$51,2,0),"")</f>
        <v/>
      </c>
      <c r="G131" s="79"/>
      <c r="H131" s="83"/>
      <c r="I131" s="69"/>
      <c r="J131" s="218"/>
      <c r="K131" s="79"/>
      <c r="L131" s="225" t="str">
        <f>IF(J131&lt;&gt;"",ROUNDDOWN(IF(AND(OR(E131=選択肢①!$F$49,E131=選択肢①!$F$50),K131="kWh"),SA!J131*選択肢①!$E$55,SA!J131),0),"")</f>
        <v/>
      </c>
      <c r="M131" s="224"/>
    </row>
    <row r="132" spans="2:13">
      <c r="B132" s="153"/>
      <c r="C132" s="153"/>
      <c r="D132" s="78"/>
      <c r="E132" s="79"/>
      <c r="F132" s="100" t="str">
        <f>IFERROR(VLOOKUP(E132,選択肢①!$F$44:$G$51,2,0),"")</f>
        <v/>
      </c>
      <c r="G132" s="79"/>
      <c r="H132" s="83"/>
      <c r="I132" s="69"/>
      <c r="J132" s="218"/>
      <c r="K132" s="79"/>
      <c r="L132" s="225" t="str">
        <f>IF(J132&lt;&gt;"",ROUNDDOWN(IF(AND(OR(E132=選択肢①!$F$49,E132=選択肢①!$F$50),K132="kWh"),SA!J132*選択肢①!$E$55,SA!J132),0),"")</f>
        <v/>
      </c>
      <c r="M132" s="224"/>
    </row>
    <row r="133" spans="2:13">
      <c r="B133" s="153"/>
      <c r="C133" s="153"/>
      <c r="D133" s="78"/>
      <c r="E133" s="79"/>
      <c r="F133" s="100" t="str">
        <f>IFERROR(VLOOKUP(E133,選択肢①!$F$44:$G$51,2,0),"")</f>
        <v/>
      </c>
      <c r="G133" s="79"/>
      <c r="H133" s="83"/>
      <c r="I133" s="69"/>
      <c r="J133" s="218"/>
      <c r="K133" s="79"/>
      <c r="L133" s="225" t="str">
        <f>IF(J133&lt;&gt;"",ROUNDDOWN(IF(AND(OR(E133=選択肢①!$F$49,E133=選択肢①!$F$50),K133="kWh"),SA!J133*選択肢①!$E$55,SA!J133),0),"")</f>
        <v/>
      </c>
      <c r="M133" s="224"/>
    </row>
    <row r="134" spans="2:13">
      <c r="B134" s="153"/>
      <c r="C134" s="153"/>
      <c r="D134" s="78"/>
      <c r="E134" s="79"/>
      <c r="F134" s="100" t="str">
        <f>IFERROR(VLOOKUP(E134,選択肢①!$F$44:$G$51,2,0),"")</f>
        <v/>
      </c>
      <c r="G134" s="79"/>
      <c r="H134" s="83"/>
      <c r="I134" s="69"/>
      <c r="J134" s="218"/>
      <c r="K134" s="79"/>
      <c r="L134" s="225" t="str">
        <f>IF(J134&lt;&gt;"",ROUNDDOWN(IF(AND(OR(E134=選択肢①!$F$49,E134=選択肢①!$F$50),K134="kWh"),SA!J134*選択肢①!$E$55,SA!J134),0),"")</f>
        <v/>
      </c>
      <c r="M134" s="224"/>
    </row>
    <row r="135" spans="2:13">
      <c r="B135" s="153"/>
      <c r="C135" s="153"/>
      <c r="D135" s="78"/>
      <c r="E135" s="79"/>
      <c r="F135" s="100" t="str">
        <f>IFERROR(VLOOKUP(E135,選択肢①!$F$44:$G$51,2,0),"")</f>
        <v/>
      </c>
      <c r="G135" s="79"/>
      <c r="H135" s="83"/>
      <c r="I135" s="69"/>
      <c r="J135" s="218"/>
      <c r="K135" s="79"/>
      <c r="L135" s="225" t="str">
        <f>IF(J135&lt;&gt;"",ROUNDDOWN(IF(AND(OR(E135=選択肢①!$F$49,E135=選択肢①!$F$50),K135="kWh"),SA!J135*選択肢①!$E$55,SA!J135),0),"")</f>
        <v/>
      </c>
      <c r="M135" s="224"/>
    </row>
    <row r="136" spans="2:13">
      <c r="B136" s="153"/>
      <c r="C136" s="153"/>
      <c r="D136" s="78"/>
      <c r="E136" s="79"/>
      <c r="F136" s="100" t="str">
        <f>IFERROR(VLOOKUP(E136,選択肢①!$F$44:$G$51,2,0),"")</f>
        <v/>
      </c>
      <c r="G136" s="79"/>
      <c r="H136" s="83"/>
      <c r="I136" s="69"/>
      <c r="J136" s="218"/>
      <c r="K136" s="79"/>
      <c r="L136" s="225" t="str">
        <f>IF(J136&lt;&gt;"",ROUNDDOWN(IF(AND(OR(E136=選択肢①!$F$49,E136=選択肢①!$F$50),K136="kWh"),SA!J136*選択肢①!$E$55,SA!J136),0),"")</f>
        <v/>
      </c>
      <c r="M136" s="224"/>
    </row>
    <row r="137" spans="2:13">
      <c r="B137" s="153"/>
      <c r="C137" s="153"/>
      <c r="D137" s="78"/>
      <c r="E137" s="79"/>
      <c r="F137" s="100" t="str">
        <f>IFERROR(VLOOKUP(E137,選択肢①!$F$44:$G$51,2,0),"")</f>
        <v/>
      </c>
      <c r="G137" s="79"/>
      <c r="H137" s="83"/>
      <c r="I137" s="69"/>
      <c r="J137" s="218"/>
      <c r="K137" s="79"/>
      <c r="L137" s="225" t="str">
        <f>IF(J137&lt;&gt;"",ROUNDDOWN(IF(AND(OR(E137=選択肢①!$F$49,E137=選択肢①!$F$50),K137="kWh"),SA!J137*選択肢①!$E$55,SA!J137),0),"")</f>
        <v/>
      </c>
      <c r="M137" s="224"/>
    </row>
    <row r="138" spans="2:13">
      <c r="B138" s="153"/>
      <c r="C138" s="153"/>
      <c r="D138" s="78"/>
      <c r="E138" s="79"/>
      <c r="F138" s="100" t="str">
        <f>IFERROR(VLOOKUP(E138,選択肢①!$F$44:$G$51,2,0),"")</f>
        <v/>
      </c>
      <c r="G138" s="79"/>
      <c r="H138" s="83"/>
      <c r="I138" s="69"/>
      <c r="J138" s="218"/>
      <c r="K138" s="79"/>
      <c r="L138" s="225" t="str">
        <f>IF(J138&lt;&gt;"",ROUNDDOWN(IF(AND(OR(E138=選択肢①!$F$49,E138=選択肢①!$F$50),K138="kWh"),SA!J138*選択肢①!$E$55,SA!J138),0),"")</f>
        <v/>
      </c>
      <c r="M138" s="224"/>
    </row>
    <row r="139" spans="2:13">
      <c r="B139" s="153"/>
      <c r="C139" s="153"/>
      <c r="D139" s="78"/>
      <c r="E139" s="79"/>
      <c r="F139" s="100" t="str">
        <f>IFERROR(VLOOKUP(E139,選択肢①!$F$44:$G$51,2,0),"")</f>
        <v/>
      </c>
      <c r="G139" s="79"/>
      <c r="H139" s="83"/>
      <c r="I139" s="69"/>
      <c r="J139" s="218"/>
      <c r="K139" s="79"/>
      <c r="L139" s="225" t="str">
        <f>IF(J139&lt;&gt;"",ROUNDDOWN(IF(AND(OR(E139=選択肢①!$F$49,E139=選択肢①!$F$50),K139="kWh"),SA!J139*選択肢①!$E$55,SA!J139),0),"")</f>
        <v/>
      </c>
      <c r="M139" s="224"/>
    </row>
    <row r="140" spans="2:13">
      <c r="B140" s="153"/>
      <c r="C140" s="153"/>
      <c r="D140" s="78"/>
      <c r="E140" s="79"/>
      <c r="F140" s="100" t="str">
        <f>IFERROR(VLOOKUP(E140,選択肢①!$F$44:$G$51,2,0),"")</f>
        <v/>
      </c>
      <c r="G140" s="79"/>
      <c r="H140" s="83"/>
      <c r="I140" s="69"/>
      <c r="J140" s="218"/>
      <c r="K140" s="79"/>
      <c r="L140" s="225" t="str">
        <f>IF(J140&lt;&gt;"",ROUNDDOWN(IF(AND(OR(E140=選択肢①!$F$49,E140=選択肢①!$F$50),K140="kWh"),SA!J140*選択肢①!$E$55,SA!J140),0),"")</f>
        <v/>
      </c>
      <c r="M140" s="224"/>
    </row>
    <row r="141" spans="2:13">
      <c r="B141" s="153"/>
      <c r="C141" s="153"/>
      <c r="D141" s="78"/>
      <c r="E141" s="79"/>
      <c r="F141" s="100" t="str">
        <f>IFERROR(VLOOKUP(E141,選択肢①!$F$44:$G$51,2,0),"")</f>
        <v/>
      </c>
      <c r="G141" s="79"/>
      <c r="H141" s="83"/>
      <c r="I141" s="69"/>
      <c r="J141" s="218"/>
      <c r="K141" s="79"/>
      <c r="L141" s="225" t="str">
        <f>IF(J141&lt;&gt;"",ROUNDDOWN(IF(AND(OR(E141=選択肢①!$F$49,E141=選択肢①!$F$50),K141="kWh"),SA!J141*選択肢①!$E$55,SA!J141),0),"")</f>
        <v/>
      </c>
      <c r="M141" s="224"/>
    </row>
    <row r="142" spans="2:13">
      <c r="B142" s="153"/>
      <c r="C142" s="153"/>
      <c r="D142" s="78"/>
      <c r="E142" s="79"/>
      <c r="F142" s="100" t="str">
        <f>IFERROR(VLOOKUP(E142,選択肢①!$F$44:$G$51,2,0),"")</f>
        <v/>
      </c>
      <c r="G142" s="79"/>
      <c r="H142" s="83"/>
      <c r="I142" s="69"/>
      <c r="J142" s="218"/>
      <c r="K142" s="79"/>
      <c r="L142" s="225" t="str">
        <f>IF(J142&lt;&gt;"",ROUNDDOWN(IF(AND(OR(E142=選択肢①!$F$49,E142=選択肢①!$F$50),K142="kWh"),SA!J142*選択肢①!$E$55,SA!J142),0),"")</f>
        <v/>
      </c>
      <c r="M142" s="224"/>
    </row>
    <row r="143" spans="2:13">
      <c r="B143" s="153"/>
      <c r="C143" s="153"/>
      <c r="D143" s="78"/>
      <c r="E143" s="79"/>
      <c r="F143" s="100" t="str">
        <f>IFERROR(VLOOKUP(E143,選択肢①!$F$44:$G$51,2,0),"")</f>
        <v/>
      </c>
      <c r="G143" s="79"/>
      <c r="H143" s="83"/>
      <c r="I143" s="69"/>
      <c r="J143" s="218"/>
      <c r="K143" s="79"/>
      <c r="L143" s="225" t="str">
        <f>IF(J143&lt;&gt;"",ROUNDDOWN(IF(AND(OR(E143=選択肢①!$F$49,E143=選択肢①!$F$50),K143="kWh"),SA!J143*選択肢①!$E$55,SA!J143),0),"")</f>
        <v/>
      </c>
      <c r="M143" s="224"/>
    </row>
    <row r="144" spans="2:13">
      <c r="B144" s="153"/>
      <c r="C144" s="153"/>
      <c r="D144" s="78"/>
      <c r="E144" s="79"/>
      <c r="F144" s="100" t="str">
        <f>IFERROR(VLOOKUP(E144,選択肢①!$F$44:$G$51,2,0),"")</f>
        <v/>
      </c>
      <c r="G144" s="79"/>
      <c r="H144" s="83"/>
      <c r="I144" s="69"/>
      <c r="J144" s="218"/>
      <c r="K144" s="79"/>
      <c r="L144" s="225" t="str">
        <f>IF(J144&lt;&gt;"",ROUNDDOWN(IF(AND(OR(E144=選択肢①!$F$49,E144=選択肢①!$F$50),K144="kWh"),SA!J144*選択肢①!$E$55,SA!J144),0),"")</f>
        <v/>
      </c>
      <c r="M144" s="224"/>
    </row>
    <row r="145" spans="2:13">
      <c r="B145" s="153"/>
      <c r="C145" s="153"/>
      <c r="D145" s="78"/>
      <c r="E145" s="79"/>
      <c r="F145" s="100" t="str">
        <f>IFERROR(VLOOKUP(E145,選択肢①!$F$44:$G$51,2,0),"")</f>
        <v/>
      </c>
      <c r="G145" s="79"/>
      <c r="H145" s="83"/>
      <c r="I145" s="69"/>
      <c r="J145" s="218"/>
      <c r="K145" s="79"/>
      <c r="L145" s="225" t="str">
        <f>IF(J145&lt;&gt;"",ROUNDDOWN(IF(AND(OR(E145=選択肢①!$F$49,E145=選択肢①!$F$50),K145="kWh"),SA!J145*選択肢①!$E$55,SA!J145),0),"")</f>
        <v/>
      </c>
      <c r="M145" s="224"/>
    </row>
    <row r="146" spans="2:13">
      <c r="B146" s="153"/>
      <c r="C146" s="153"/>
      <c r="D146" s="78"/>
      <c r="E146" s="79"/>
      <c r="F146" s="100" t="str">
        <f>IFERROR(VLOOKUP(E146,選択肢①!$F$44:$G$51,2,0),"")</f>
        <v/>
      </c>
      <c r="G146" s="79"/>
      <c r="H146" s="83"/>
      <c r="I146" s="69"/>
      <c r="J146" s="218"/>
      <c r="K146" s="79"/>
      <c r="L146" s="225" t="str">
        <f>IF(J146&lt;&gt;"",ROUNDDOWN(IF(AND(OR(E146=選択肢①!$F$49,E146=選択肢①!$F$50),K146="kWh"),SA!J146*選択肢①!$E$55,SA!J146),0),"")</f>
        <v/>
      </c>
      <c r="M146" s="224"/>
    </row>
    <row r="147" spans="2:13">
      <c r="B147" s="153"/>
      <c r="C147" s="153"/>
      <c r="D147" s="78"/>
      <c r="E147" s="79"/>
      <c r="F147" s="100" t="str">
        <f>IFERROR(VLOOKUP(E147,選択肢①!$F$44:$G$51,2,0),"")</f>
        <v/>
      </c>
      <c r="G147" s="79"/>
      <c r="H147" s="83"/>
      <c r="I147" s="69"/>
      <c r="J147" s="218"/>
      <c r="K147" s="79"/>
      <c r="L147" s="225" t="str">
        <f>IF(J147&lt;&gt;"",ROUNDDOWN(IF(AND(OR(E147=選択肢①!$F$49,E147=選択肢①!$F$50),K147="kWh"),SA!J147*選択肢①!$E$55,SA!J147),0),"")</f>
        <v/>
      </c>
      <c r="M147" s="224"/>
    </row>
    <row r="148" spans="2:13">
      <c r="B148" s="153"/>
      <c r="C148" s="153"/>
      <c r="D148" s="78"/>
      <c r="E148" s="79"/>
      <c r="F148" s="100" t="str">
        <f>IFERROR(VLOOKUP(E148,選択肢①!$F$44:$G$51,2,0),"")</f>
        <v/>
      </c>
      <c r="G148" s="79"/>
      <c r="H148" s="83"/>
      <c r="I148" s="69"/>
      <c r="J148" s="218"/>
      <c r="K148" s="79"/>
      <c r="L148" s="225" t="str">
        <f>IF(J148&lt;&gt;"",ROUNDDOWN(IF(AND(OR(E148=選択肢①!$F$49,E148=選択肢①!$F$50),K148="kWh"),SA!J148*選択肢①!$E$55,SA!J148),0),"")</f>
        <v/>
      </c>
      <c r="M148" s="224"/>
    </row>
    <row r="149" spans="2:13">
      <c r="B149" s="153"/>
      <c r="C149" s="153"/>
      <c r="D149" s="78"/>
      <c r="E149" s="79"/>
      <c r="F149" s="100" t="str">
        <f>IFERROR(VLOOKUP(E149,選択肢①!$F$44:$G$51,2,0),"")</f>
        <v/>
      </c>
      <c r="G149" s="79"/>
      <c r="H149" s="83"/>
      <c r="I149" s="69"/>
      <c r="J149" s="218"/>
      <c r="K149" s="79"/>
      <c r="L149" s="225" t="str">
        <f>IF(J149&lt;&gt;"",ROUNDDOWN(IF(AND(OR(E149=選択肢①!$F$49,E149=選択肢①!$F$50),K149="kWh"),SA!J149*選択肢①!$E$55,SA!J149),0),"")</f>
        <v/>
      </c>
      <c r="M149" s="224"/>
    </row>
    <row r="150" spans="2:13">
      <c r="B150" s="153"/>
      <c r="C150" s="153"/>
      <c r="D150" s="78"/>
      <c r="E150" s="79"/>
      <c r="F150" s="100" t="str">
        <f>IFERROR(VLOOKUP(E150,選択肢①!$F$44:$G$51,2,0),"")</f>
        <v/>
      </c>
      <c r="G150" s="79"/>
      <c r="H150" s="83"/>
      <c r="I150" s="69"/>
      <c r="J150" s="218"/>
      <c r="K150" s="79"/>
      <c r="L150" s="225" t="str">
        <f>IF(J150&lt;&gt;"",ROUNDDOWN(IF(AND(OR(E150=選択肢①!$F$49,E150=選択肢①!$F$50),K150="kWh"),SA!J150*選択肢①!$E$55,SA!J150),0),"")</f>
        <v/>
      </c>
      <c r="M150" s="224"/>
    </row>
    <row r="151" spans="2:13">
      <c r="B151" s="153"/>
      <c r="C151" s="153"/>
      <c r="D151" s="78"/>
      <c r="E151" s="79"/>
      <c r="F151" s="100" t="str">
        <f>IFERROR(VLOOKUP(E151,選択肢①!$F$44:$G$51,2,0),"")</f>
        <v/>
      </c>
      <c r="G151" s="79"/>
      <c r="H151" s="83"/>
      <c r="I151" s="69"/>
      <c r="J151" s="218"/>
      <c r="K151" s="79"/>
      <c r="L151" s="225" t="str">
        <f>IF(J151&lt;&gt;"",ROUNDDOWN(IF(AND(OR(E151=選択肢①!$F$49,E151=選択肢①!$F$50),K151="kWh"),SA!J151*選択肢①!$E$55,SA!J151),0),"")</f>
        <v/>
      </c>
      <c r="M151" s="224"/>
    </row>
    <row r="152" spans="2:13">
      <c r="B152" s="153"/>
      <c r="C152" s="153"/>
      <c r="D152" s="78"/>
      <c r="E152" s="79"/>
      <c r="F152" s="100" t="str">
        <f>IFERROR(VLOOKUP(E152,選択肢①!$F$44:$G$51,2,0),"")</f>
        <v/>
      </c>
      <c r="G152" s="79"/>
      <c r="H152" s="83"/>
      <c r="I152" s="69"/>
      <c r="J152" s="218"/>
      <c r="K152" s="79"/>
      <c r="L152" s="225" t="str">
        <f>IF(J152&lt;&gt;"",ROUNDDOWN(IF(AND(OR(E152=選択肢①!$F$49,E152=選択肢①!$F$50),K152="kWh"),SA!J152*選択肢①!$E$55,SA!J152),0),"")</f>
        <v/>
      </c>
      <c r="M152" s="224"/>
    </row>
    <row r="153" spans="2:13">
      <c r="B153" s="153"/>
      <c r="C153" s="153"/>
      <c r="D153" s="78"/>
      <c r="E153" s="79"/>
      <c r="F153" s="100" t="str">
        <f>IFERROR(VLOOKUP(E153,選択肢①!$F$44:$G$51,2,0),"")</f>
        <v/>
      </c>
      <c r="G153" s="79"/>
      <c r="H153" s="83"/>
      <c r="I153" s="69"/>
      <c r="J153" s="218"/>
      <c r="K153" s="79"/>
      <c r="L153" s="225" t="str">
        <f>IF(J153&lt;&gt;"",ROUNDDOWN(IF(AND(OR(E153=選択肢①!$F$49,E153=選択肢①!$F$50),K153="kWh"),SA!J153*選択肢①!$E$55,SA!J153),0),"")</f>
        <v/>
      </c>
      <c r="M153" s="224"/>
    </row>
    <row r="154" spans="2:13">
      <c r="B154" s="153"/>
      <c r="C154" s="153"/>
      <c r="D154" s="78"/>
      <c r="E154" s="79"/>
      <c r="F154" s="100" t="str">
        <f>IFERROR(VLOOKUP(E154,選択肢①!$F$44:$G$51,2,0),"")</f>
        <v/>
      </c>
      <c r="G154" s="79"/>
      <c r="H154" s="83"/>
      <c r="I154" s="69"/>
      <c r="J154" s="218"/>
      <c r="K154" s="79"/>
      <c r="L154" s="225" t="str">
        <f>IF(J154&lt;&gt;"",ROUNDDOWN(IF(AND(OR(E154=選択肢①!$F$49,E154=選択肢①!$F$50),K154="kWh"),SA!J154*選択肢①!$E$55,SA!J154),0),"")</f>
        <v/>
      </c>
      <c r="M154" s="224"/>
    </row>
    <row r="155" spans="2:13">
      <c r="B155" s="153"/>
      <c r="C155" s="153"/>
      <c r="D155" s="78"/>
      <c r="E155" s="79"/>
      <c r="F155" s="100" t="str">
        <f>IFERROR(VLOOKUP(E155,選択肢①!$F$44:$G$51,2,0),"")</f>
        <v/>
      </c>
      <c r="G155" s="79"/>
      <c r="H155" s="83"/>
      <c r="I155" s="69"/>
      <c r="J155" s="218"/>
      <c r="K155" s="79"/>
      <c r="L155" s="225" t="str">
        <f>IF(J155&lt;&gt;"",ROUNDDOWN(IF(AND(OR(E155=選択肢①!$F$49,E155=選択肢①!$F$50),K155="kWh"),SA!J155*選択肢①!$E$55,SA!J155),0),"")</f>
        <v/>
      </c>
      <c r="M155" s="224"/>
    </row>
    <row r="156" spans="2:13">
      <c r="B156" s="153"/>
      <c r="C156" s="153"/>
      <c r="D156" s="78"/>
      <c r="E156" s="79"/>
      <c r="F156" s="100" t="str">
        <f>IFERROR(VLOOKUP(E156,選択肢①!$F$44:$G$51,2,0),"")</f>
        <v/>
      </c>
      <c r="G156" s="79"/>
      <c r="H156" s="83"/>
      <c r="I156" s="69"/>
      <c r="J156" s="218"/>
      <c r="K156" s="79"/>
      <c r="L156" s="225" t="str">
        <f>IF(J156&lt;&gt;"",ROUNDDOWN(IF(AND(OR(E156=選択肢①!$F$49,E156=選択肢①!$F$50),K156="kWh"),SA!J156*選択肢①!$E$55,SA!J156),0),"")</f>
        <v/>
      </c>
      <c r="M156" s="224"/>
    </row>
    <row r="157" spans="2:13">
      <c r="B157" s="153"/>
      <c r="C157" s="153"/>
      <c r="D157" s="78"/>
      <c r="E157" s="79"/>
      <c r="F157" s="100" t="str">
        <f>IFERROR(VLOOKUP(E157,選択肢①!$F$44:$G$51,2,0),"")</f>
        <v/>
      </c>
      <c r="G157" s="79"/>
      <c r="H157" s="83"/>
      <c r="I157" s="69"/>
      <c r="J157" s="218"/>
      <c r="K157" s="79"/>
      <c r="L157" s="225" t="str">
        <f>IF(J157&lt;&gt;"",ROUNDDOWN(IF(AND(OR(E157=選択肢①!$F$49,E157=選択肢①!$F$50),K157="kWh"),SA!J157*選択肢①!$E$55,SA!J157),0),"")</f>
        <v/>
      </c>
      <c r="M157" s="224"/>
    </row>
    <row r="158" spans="2:13">
      <c r="B158" s="153"/>
      <c r="C158" s="153"/>
      <c r="D158" s="78"/>
      <c r="E158" s="79"/>
      <c r="F158" s="100" t="str">
        <f>IFERROR(VLOOKUP(E158,選択肢①!$F$44:$G$51,2,0),"")</f>
        <v/>
      </c>
      <c r="G158" s="79"/>
      <c r="H158" s="83"/>
      <c r="I158" s="69"/>
      <c r="J158" s="218"/>
      <c r="K158" s="79"/>
      <c r="L158" s="225" t="str">
        <f>IF(J158&lt;&gt;"",ROUNDDOWN(IF(AND(OR(E158=選択肢①!$F$49,E158=選択肢①!$F$50),K158="kWh"),SA!J158*選択肢①!$E$55,SA!J158),0),"")</f>
        <v/>
      </c>
      <c r="M158" s="224"/>
    </row>
    <row r="159" spans="2:13">
      <c r="B159" s="153"/>
      <c r="C159" s="153"/>
      <c r="D159" s="78"/>
      <c r="E159" s="79"/>
      <c r="F159" s="100" t="str">
        <f>IFERROR(VLOOKUP(E159,選択肢①!$F$44:$G$51,2,0),"")</f>
        <v/>
      </c>
      <c r="G159" s="79"/>
      <c r="H159" s="83"/>
      <c r="I159" s="69"/>
      <c r="J159" s="218"/>
      <c r="K159" s="79"/>
      <c r="L159" s="225" t="str">
        <f>IF(J159&lt;&gt;"",ROUNDDOWN(IF(AND(OR(E159=選択肢①!$F$49,E159=選択肢①!$F$50),K159="kWh"),SA!J159*選択肢①!$E$55,SA!J159),0),"")</f>
        <v/>
      </c>
      <c r="M159" s="224"/>
    </row>
    <row r="160" spans="2:13">
      <c r="B160" s="153"/>
      <c r="C160" s="153"/>
      <c r="D160" s="78"/>
      <c r="E160" s="79"/>
      <c r="F160" s="100" t="str">
        <f>IFERROR(VLOOKUP(E160,選択肢①!$F$44:$G$51,2,0),"")</f>
        <v/>
      </c>
      <c r="G160" s="79"/>
      <c r="H160" s="83"/>
      <c r="I160" s="69"/>
      <c r="J160" s="218"/>
      <c r="K160" s="79"/>
      <c r="L160" s="225" t="str">
        <f>IF(J160&lt;&gt;"",ROUNDDOWN(IF(AND(OR(E160=選択肢①!$F$49,E160=選択肢①!$F$50),K160="kWh"),SA!J160*選択肢①!$E$55,SA!J160),0),"")</f>
        <v/>
      </c>
      <c r="M160" s="224"/>
    </row>
    <row r="161" spans="2:13">
      <c r="B161" s="153"/>
      <c r="C161" s="153"/>
      <c r="D161" s="78"/>
      <c r="E161" s="79"/>
      <c r="F161" s="100" t="str">
        <f>IFERROR(VLOOKUP(E161,選択肢①!$F$44:$G$51,2,0),"")</f>
        <v/>
      </c>
      <c r="G161" s="79"/>
      <c r="H161" s="83"/>
      <c r="I161" s="69"/>
      <c r="J161" s="218"/>
      <c r="K161" s="79"/>
      <c r="L161" s="225" t="str">
        <f>IF(J161&lt;&gt;"",ROUNDDOWN(IF(AND(OR(E161=選択肢①!$F$49,E161=選択肢①!$F$50),K161="kWh"),SA!J161*選択肢①!$E$55,SA!J161),0),"")</f>
        <v/>
      </c>
      <c r="M161" s="224"/>
    </row>
    <row r="162" spans="2:13">
      <c r="B162" s="153"/>
      <c r="C162" s="153"/>
      <c r="D162" s="78"/>
      <c r="E162" s="79"/>
      <c r="F162" s="100" t="str">
        <f>IFERROR(VLOOKUP(E162,選択肢①!$F$44:$G$51,2,0),"")</f>
        <v/>
      </c>
      <c r="G162" s="79"/>
      <c r="H162" s="83"/>
      <c r="I162" s="69"/>
      <c r="J162" s="218"/>
      <c r="K162" s="79"/>
      <c r="L162" s="225" t="str">
        <f>IF(J162&lt;&gt;"",ROUNDDOWN(IF(AND(OR(E162=選択肢①!$F$49,E162=選択肢①!$F$50),K162="kWh"),SA!J162*選択肢①!$E$55,SA!J162),0),"")</f>
        <v/>
      </c>
      <c r="M162" s="224"/>
    </row>
    <row r="163" spans="2:13">
      <c r="B163" s="153"/>
      <c r="C163" s="153"/>
      <c r="D163" s="78"/>
      <c r="E163" s="79"/>
      <c r="F163" s="100" t="str">
        <f>IFERROR(VLOOKUP(E163,選択肢①!$F$44:$G$51,2,0),"")</f>
        <v/>
      </c>
      <c r="G163" s="79"/>
      <c r="H163" s="83"/>
      <c r="I163" s="69"/>
      <c r="J163" s="218"/>
      <c r="K163" s="79"/>
      <c r="L163" s="225" t="str">
        <f>IF(J163&lt;&gt;"",ROUNDDOWN(IF(AND(OR(E163=選択肢①!$F$49,E163=選択肢①!$F$50),K163="kWh"),SA!J163*選択肢①!$E$55,SA!J163),0),"")</f>
        <v/>
      </c>
      <c r="M163" s="224"/>
    </row>
    <row r="164" spans="2:13">
      <c r="B164" s="153"/>
      <c r="C164" s="153"/>
      <c r="D164" s="78"/>
      <c r="E164" s="79"/>
      <c r="F164" s="100" t="str">
        <f>IFERROR(VLOOKUP(E164,選択肢①!$F$44:$G$51,2,0),"")</f>
        <v/>
      </c>
      <c r="G164" s="79"/>
      <c r="H164" s="83"/>
      <c r="I164" s="69"/>
      <c r="J164" s="218"/>
      <c r="K164" s="79"/>
      <c r="L164" s="225" t="str">
        <f>IF(J164&lt;&gt;"",ROUNDDOWN(IF(AND(OR(E164=選択肢①!$F$49,E164=選択肢①!$F$50),K164="kWh"),SA!J164*選択肢①!$E$55,SA!J164),0),"")</f>
        <v/>
      </c>
      <c r="M164" s="224"/>
    </row>
    <row r="165" spans="2:13">
      <c r="B165" s="153"/>
      <c r="C165" s="153"/>
      <c r="D165" s="78"/>
      <c r="E165" s="79"/>
      <c r="F165" s="100" t="str">
        <f>IFERROR(VLOOKUP(E165,選択肢①!$F$44:$G$51,2,0),"")</f>
        <v/>
      </c>
      <c r="G165" s="79"/>
      <c r="H165" s="83"/>
      <c r="I165" s="69"/>
      <c r="J165" s="218"/>
      <c r="K165" s="79"/>
      <c r="L165" s="225" t="str">
        <f>IF(J165&lt;&gt;"",ROUNDDOWN(IF(AND(OR(E165=選択肢①!$F$49,E165=選択肢①!$F$50),K165="kWh"),SA!J165*選択肢①!$E$55,SA!J165),0),"")</f>
        <v/>
      </c>
      <c r="M165" s="224"/>
    </row>
    <row r="166" spans="2:13">
      <c r="B166" s="153"/>
      <c r="C166" s="153"/>
      <c r="D166" s="78"/>
      <c r="E166" s="79"/>
      <c r="F166" s="100" t="str">
        <f>IFERROR(VLOOKUP(E166,選択肢①!$F$44:$G$51,2,0),"")</f>
        <v/>
      </c>
      <c r="G166" s="79"/>
      <c r="H166" s="83"/>
      <c r="I166" s="69"/>
      <c r="J166" s="218"/>
      <c r="K166" s="79"/>
      <c r="L166" s="225" t="str">
        <f>IF(J166&lt;&gt;"",ROUNDDOWN(IF(AND(OR(E166=選択肢①!$F$49,E166=選択肢①!$F$50),K166="kWh"),SA!J166*選択肢①!$E$55,SA!J166),0),"")</f>
        <v/>
      </c>
      <c r="M166" s="224"/>
    </row>
    <row r="167" spans="2:13">
      <c r="B167" s="153"/>
      <c r="C167" s="153"/>
      <c r="D167" s="78"/>
      <c r="E167" s="79"/>
      <c r="F167" s="100" t="str">
        <f>IFERROR(VLOOKUP(E167,選択肢①!$F$44:$G$51,2,0),"")</f>
        <v/>
      </c>
      <c r="G167" s="79"/>
      <c r="H167" s="83"/>
      <c r="I167" s="69"/>
      <c r="J167" s="218"/>
      <c r="K167" s="79"/>
      <c r="L167" s="225" t="str">
        <f>IF(J167&lt;&gt;"",ROUNDDOWN(IF(AND(OR(E167=選択肢①!$F$49,E167=選択肢①!$F$50),K167="kWh"),SA!J167*選択肢①!$E$55,SA!J167),0),"")</f>
        <v/>
      </c>
      <c r="M167" s="224"/>
    </row>
    <row r="168" spans="2:13">
      <c r="B168" s="153"/>
      <c r="C168" s="153"/>
      <c r="D168" s="78"/>
      <c r="E168" s="79"/>
      <c r="F168" s="100" t="str">
        <f>IFERROR(VLOOKUP(E168,選択肢①!$F$44:$G$51,2,0),"")</f>
        <v/>
      </c>
      <c r="G168" s="79"/>
      <c r="H168" s="83"/>
      <c r="I168" s="69"/>
      <c r="J168" s="218"/>
      <c r="K168" s="79"/>
      <c r="L168" s="225" t="str">
        <f>IF(J168&lt;&gt;"",ROUNDDOWN(IF(AND(OR(E168=選択肢①!$F$49,E168=選択肢①!$F$50),K168="kWh"),SA!J168*選択肢①!$E$55,SA!J168),0),"")</f>
        <v/>
      </c>
      <c r="M168" s="224"/>
    </row>
    <row r="169" spans="2:13">
      <c r="B169" s="153"/>
      <c r="C169" s="153"/>
      <c r="D169" s="78"/>
      <c r="E169" s="79"/>
      <c r="F169" s="100" t="str">
        <f>IFERROR(VLOOKUP(E169,選択肢①!$F$44:$G$51,2,0),"")</f>
        <v/>
      </c>
      <c r="G169" s="79"/>
      <c r="H169" s="83"/>
      <c r="I169" s="69"/>
      <c r="J169" s="218"/>
      <c r="K169" s="79"/>
      <c r="L169" s="225" t="str">
        <f>IF(J169&lt;&gt;"",ROUNDDOWN(IF(AND(OR(E169=選択肢①!$F$49,E169=選択肢①!$F$50),K169="kWh"),SA!J169*選択肢①!$E$55,SA!J169),0),"")</f>
        <v/>
      </c>
      <c r="M169" s="224"/>
    </row>
    <row r="170" spans="2:13">
      <c r="B170" s="153"/>
      <c r="C170" s="153"/>
      <c r="D170" s="78"/>
      <c r="E170" s="79"/>
      <c r="F170" s="100" t="str">
        <f>IFERROR(VLOOKUP(E170,選択肢①!$F$44:$G$51,2,0),"")</f>
        <v/>
      </c>
      <c r="G170" s="79"/>
      <c r="H170" s="83"/>
      <c r="I170" s="69"/>
      <c r="J170" s="218"/>
      <c r="K170" s="79"/>
      <c r="L170" s="225" t="str">
        <f>IF(J170&lt;&gt;"",ROUNDDOWN(IF(AND(OR(E170=選択肢①!$F$49,E170=選択肢①!$F$50),K170="kWh"),SA!J170*選択肢①!$E$55,SA!J170),0),"")</f>
        <v/>
      </c>
      <c r="M170" s="224"/>
    </row>
    <row r="171" spans="2:13">
      <c r="B171" s="153"/>
      <c r="C171" s="153"/>
      <c r="D171" s="78"/>
      <c r="E171" s="79"/>
      <c r="F171" s="100" t="str">
        <f>IFERROR(VLOOKUP(E171,選択肢①!$F$44:$G$51,2,0),"")</f>
        <v/>
      </c>
      <c r="G171" s="79"/>
      <c r="H171" s="83"/>
      <c r="I171" s="69"/>
      <c r="J171" s="218"/>
      <c r="K171" s="79"/>
      <c r="L171" s="225" t="str">
        <f>IF(J171&lt;&gt;"",ROUNDDOWN(IF(AND(OR(E171=選択肢①!$F$49,E171=選択肢①!$F$50),K171="kWh"),SA!J171*選択肢①!$E$55,SA!J171),0),"")</f>
        <v/>
      </c>
      <c r="M171" s="224"/>
    </row>
    <row r="172" spans="2:13">
      <c r="B172" s="153"/>
      <c r="C172" s="153"/>
      <c r="D172" s="78"/>
      <c r="E172" s="79"/>
      <c r="F172" s="100" t="str">
        <f>IFERROR(VLOOKUP(E172,選択肢①!$F$44:$G$51,2,0),"")</f>
        <v/>
      </c>
      <c r="G172" s="79"/>
      <c r="H172" s="83"/>
      <c r="I172" s="69"/>
      <c r="J172" s="218"/>
      <c r="K172" s="79"/>
      <c r="L172" s="225" t="str">
        <f>IF(J172&lt;&gt;"",ROUNDDOWN(IF(AND(OR(E172=選択肢①!$F$49,E172=選択肢①!$F$50),K172="kWh"),SA!J172*選択肢①!$E$55,SA!J172),0),"")</f>
        <v/>
      </c>
      <c r="M172" s="224"/>
    </row>
    <row r="173" spans="2:13">
      <c r="B173" s="153"/>
      <c r="C173" s="153"/>
      <c r="D173" s="78"/>
      <c r="E173" s="79"/>
      <c r="F173" s="100" t="str">
        <f>IFERROR(VLOOKUP(E173,選択肢①!$F$44:$G$51,2,0),"")</f>
        <v/>
      </c>
      <c r="G173" s="79"/>
      <c r="H173" s="83"/>
      <c r="I173" s="69"/>
      <c r="J173" s="218"/>
      <c r="K173" s="79"/>
      <c r="L173" s="225" t="str">
        <f>IF(J173&lt;&gt;"",ROUNDDOWN(IF(AND(OR(E173=選択肢①!$F$49,E173=選択肢①!$F$50),K173="kWh"),SA!J173*選択肢①!$E$55,SA!J173),0),"")</f>
        <v/>
      </c>
      <c r="M173" s="224"/>
    </row>
    <row r="174" spans="2:13">
      <c r="B174" s="153"/>
      <c r="C174" s="153"/>
      <c r="D174" s="78"/>
      <c r="E174" s="79"/>
      <c r="F174" s="100" t="str">
        <f>IFERROR(VLOOKUP(E174,選択肢①!$F$44:$G$51,2,0),"")</f>
        <v/>
      </c>
      <c r="G174" s="79"/>
      <c r="H174" s="83"/>
      <c r="I174" s="69"/>
      <c r="J174" s="218"/>
      <c r="K174" s="79"/>
      <c r="L174" s="225" t="str">
        <f>IF(J174&lt;&gt;"",ROUNDDOWN(IF(AND(OR(E174=選択肢①!$F$49,E174=選択肢①!$F$50),K174="kWh"),SA!J174*選択肢①!$E$55,SA!J174),0),"")</f>
        <v/>
      </c>
      <c r="M174" s="224"/>
    </row>
    <row r="175" spans="2:13">
      <c r="B175" s="153"/>
      <c r="C175" s="153"/>
      <c r="D175" s="78"/>
      <c r="E175" s="79"/>
      <c r="F175" s="100" t="str">
        <f>IFERROR(VLOOKUP(E175,選択肢①!$F$44:$G$51,2,0),"")</f>
        <v/>
      </c>
      <c r="G175" s="79"/>
      <c r="H175" s="83"/>
      <c r="I175" s="69"/>
      <c r="J175" s="218"/>
      <c r="K175" s="79"/>
      <c r="L175" s="225" t="str">
        <f>IF(J175&lt;&gt;"",ROUNDDOWN(IF(AND(OR(E175=選択肢①!$F$49,E175=選択肢①!$F$50),K175="kWh"),SA!J175*選択肢①!$E$55,SA!J175),0),"")</f>
        <v/>
      </c>
      <c r="M175" s="224"/>
    </row>
    <row r="176" spans="2:13">
      <c r="B176" s="153"/>
      <c r="C176" s="153"/>
      <c r="D176" s="78"/>
      <c r="E176" s="79"/>
      <c r="F176" s="100" t="str">
        <f>IFERROR(VLOOKUP(E176,選択肢①!$F$44:$G$51,2,0),"")</f>
        <v/>
      </c>
      <c r="G176" s="79"/>
      <c r="H176" s="83"/>
      <c r="I176" s="69"/>
      <c r="J176" s="218"/>
      <c r="K176" s="79"/>
      <c r="L176" s="225" t="str">
        <f>IF(J176&lt;&gt;"",ROUNDDOWN(IF(AND(OR(E176=選択肢①!$F$49,E176=選択肢①!$F$50),K176="kWh"),SA!J176*選択肢①!$E$55,SA!J176),0),"")</f>
        <v/>
      </c>
      <c r="M176" s="224"/>
    </row>
    <row r="177" spans="2:13">
      <c r="B177" s="153"/>
      <c r="C177" s="153"/>
      <c r="D177" s="78"/>
      <c r="E177" s="79"/>
      <c r="F177" s="100" t="str">
        <f>IFERROR(VLOOKUP(E177,選択肢①!$F$44:$G$51,2,0),"")</f>
        <v/>
      </c>
      <c r="G177" s="79"/>
      <c r="H177" s="83"/>
      <c r="I177" s="69"/>
      <c r="J177" s="218"/>
      <c r="K177" s="79"/>
      <c r="L177" s="225" t="str">
        <f>IF(J177&lt;&gt;"",ROUNDDOWN(IF(AND(OR(E177=選択肢①!$F$49,E177=選択肢①!$F$50),K177="kWh"),SA!J177*選択肢①!$E$55,SA!J177),0),"")</f>
        <v/>
      </c>
      <c r="M177" s="224"/>
    </row>
    <row r="178" spans="2:13">
      <c r="B178" s="153"/>
      <c r="C178" s="153"/>
      <c r="D178" s="78"/>
      <c r="E178" s="79"/>
      <c r="F178" s="100" t="str">
        <f>IFERROR(VLOOKUP(E178,選択肢①!$F$44:$G$51,2,0),"")</f>
        <v/>
      </c>
      <c r="G178" s="79"/>
      <c r="H178" s="83"/>
      <c r="I178" s="69"/>
      <c r="J178" s="218"/>
      <c r="K178" s="79"/>
      <c r="L178" s="225" t="str">
        <f>IF(J178&lt;&gt;"",ROUNDDOWN(IF(AND(OR(E178=選択肢①!$F$49,E178=選択肢①!$F$50),K178="kWh"),SA!J178*選択肢①!$E$55,SA!J178),0),"")</f>
        <v/>
      </c>
      <c r="M178" s="224"/>
    </row>
    <row r="179" spans="2:13">
      <c r="B179" s="153"/>
      <c r="C179" s="153"/>
      <c r="D179" s="78"/>
      <c r="E179" s="79"/>
      <c r="F179" s="100" t="str">
        <f>IFERROR(VLOOKUP(E179,選択肢①!$F$44:$G$51,2,0),"")</f>
        <v/>
      </c>
      <c r="G179" s="79"/>
      <c r="H179" s="83"/>
      <c r="I179" s="69"/>
      <c r="J179" s="218"/>
      <c r="K179" s="79"/>
      <c r="L179" s="225" t="str">
        <f>IF(J179&lt;&gt;"",ROUNDDOWN(IF(AND(OR(E179=選択肢①!$F$49,E179=選択肢①!$F$50),K179="kWh"),SA!J179*選択肢①!$E$55,SA!J179),0),"")</f>
        <v/>
      </c>
      <c r="M179" s="224"/>
    </row>
    <row r="180" spans="2:13">
      <c r="B180" s="153"/>
      <c r="C180" s="153"/>
      <c r="D180" s="78"/>
      <c r="E180" s="79"/>
      <c r="F180" s="100" t="str">
        <f>IFERROR(VLOOKUP(E180,選択肢①!$F$44:$G$51,2,0),"")</f>
        <v/>
      </c>
      <c r="G180" s="79"/>
      <c r="H180" s="83"/>
      <c r="I180" s="69"/>
      <c r="J180" s="218"/>
      <c r="K180" s="79"/>
      <c r="L180" s="225" t="str">
        <f>IF(J180&lt;&gt;"",ROUNDDOWN(IF(AND(OR(E180=選択肢①!$F$49,E180=選択肢①!$F$50),K180="kWh"),SA!J180*選択肢①!$E$55,SA!J180),0),"")</f>
        <v/>
      </c>
      <c r="M180" s="224"/>
    </row>
    <row r="181" spans="2:13">
      <c r="B181" s="153"/>
      <c r="C181" s="153"/>
      <c r="D181" s="78"/>
      <c r="E181" s="79"/>
      <c r="F181" s="100" t="str">
        <f>IFERROR(VLOOKUP(E181,選択肢①!$F$44:$G$51,2,0),"")</f>
        <v/>
      </c>
      <c r="G181" s="79"/>
      <c r="H181" s="83"/>
      <c r="I181" s="69"/>
      <c r="J181" s="218"/>
      <c r="K181" s="79"/>
      <c r="L181" s="225" t="str">
        <f>IF(J181&lt;&gt;"",ROUNDDOWN(IF(AND(OR(E181=選択肢①!$F$49,E181=選択肢①!$F$50),K181="kWh"),SA!J181*選択肢①!$E$55,SA!J181),0),"")</f>
        <v/>
      </c>
      <c r="M181" s="224"/>
    </row>
    <row r="182" spans="2:13">
      <c r="B182" s="153"/>
      <c r="C182" s="153"/>
      <c r="D182" s="78"/>
      <c r="E182" s="79"/>
      <c r="F182" s="100" t="str">
        <f>IFERROR(VLOOKUP(E182,選択肢①!$F$44:$G$51,2,0),"")</f>
        <v/>
      </c>
      <c r="G182" s="79"/>
      <c r="H182" s="83"/>
      <c r="I182" s="69"/>
      <c r="J182" s="218"/>
      <c r="K182" s="79"/>
      <c r="L182" s="225" t="str">
        <f>IF(J182&lt;&gt;"",ROUNDDOWN(IF(AND(OR(E182=選択肢①!$F$49,E182=選択肢①!$F$50),K182="kWh"),SA!J182*選択肢①!$E$55,SA!J182),0),"")</f>
        <v/>
      </c>
      <c r="M182" s="224"/>
    </row>
    <row r="183" spans="2:13">
      <c r="B183" s="153"/>
      <c r="C183" s="153"/>
      <c r="D183" s="78"/>
      <c r="E183" s="79"/>
      <c r="F183" s="100" t="str">
        <f>IFERROR(VLOOKUP(E183,選択肢①!$F$44:$G$51,2,0),"")</f>
        <v/>
      </c>
      <c r="G183" s="79"/>
      <c r="H183" s="83"/>
      <c r="I183" s="69"/>
      <c r="J183" s="218"/>
      <c r="K183" s="79"/>
      <c r="L183" s="225" t="str">
        <f>IF(J183&lt;&gt;"",ROUNDDOWN(IF(AND(OR(E183=選択肢①!$F$49,E183=選択肢①!$F$50),K183="kWh"),SA!J183*選択肢①!$E$55,SA!J183),0),"")</f>
        <v/>
      </c>
      <c r="M183" s="224"/>
    </row>
    <row r="184" spans="2:13">
      <c r="B184" s="153"/>
      <c r="C184" s="153"/>
      <c r="D184" s="78"/>
      <c r="E184" s="79"/>
      <c r="F184" s="100" t="str">
        <f>IFERROR(VLOOKUP(E184,選択肢①!$F$44:$G$51,2,0),"")</f>
        <v/>
      </c>
      <c r="G184" s="79"/>
      <c r="H184" s="83"/>
      <c r="I184" s="69"/>
      <c r="J184" s="218"/>
      <c r="K184" s="79"/>
      <c r="L184" s="225" t="str">
        <f>IF(J184&lt;&gt;"",ROUNDDOWN(IF(AND(OR(E184=選択肢①!$F$49,E184=選択肢①!$F$50),K184="kWh"),SA!J184*選択肢①!$E$55,SA!J184),0),"")</f>
        <v/>
      </c>
      <c r="M184" s="224"/>
    </row>
    <row r="185" spans="2:13">
      <c r="B185" s="153"/>
      <c r="C185" s="153"/>
      <c r="D185" s="78"/>
      <c r="E185" s="79"/>
      <c r="F185" s="100" t="str">
        <f>IFERROR(VLOOKUP(E185,選択肢①!$F$44:$G$51,2,0),"")</f>
        <v/>
      </c>
      <c r="G185" s="79"/>
      <c r="H185" s="83"/>
      <c r="I185" s="69"/>
      <c r="J185" s="218"/>
      <c r="K185" s="79"/>
      <c r="L185" s="225" t="str">
        <f>IF(J185&lt;&gt;"",ROUNDDOWN(IF(AND(OR(E185=選択肢①!$F$49,E185=選択肢①!$F$50),K185="kWh"),SA!J185*選択肢①!$E$55,SA!J185),0),"")</f>
        <v/>
      </c>
      <c r="M185" s="224"/>
    </row>
    <row r="186" spans="2:13">
      <c r="B186" s="153"/>
      <c r="C186" s="153"/>
      <c r="D186" s="78"/>
      <c r="E186" s="79"/>
      <c r="F186" s="100" t="str">
        <f>IFERROR(VLOOKUP(E186,選択肢①!$F$44:$G$51,2,0),"")</f>
        <v/>
      </c>
      <c r="G186" s="79"/>
      <c r="H186" s="83"/>
      <c r="I186" s="69"/>
      <c r="J186" s="218"/>
      <c r="K186" s="79"/>
      <c r="L186" s="225" t="str">
        <f>IF(J186&lt;&gt;"",ROUNDDOWN(IF(AND(OR(E186=選択肢①!$F$49,E186=選択肢①!$F$50),K186="kWh"),SA!J186*選択肢①!$E$55,SA!J186),0),"")</f>
        <v/>
      </c>
      <c r="M186" s="224"/>
    </row>
    <row r="187" spans="2:13">
      <c r="B187" s="153"/>
      <c r="C187" s="153"/>
      <c r="D187" s="78"/>
      <c r="E187" s="79"/>
      <c r="F187" s="100" t="str">
        <f>IFERROR(VLOOKUP(E187,選択肢①!$F$44:$G$51,2,0),"")</f>
        <v/>
      </c>
      <c r="G187" s="79"/>
      <c r="H187" s="83"/>
      <c r="I187" s="69"/>
      <c r="J187" s="218"/>
      <c r="K187" s="79"/>
      <c r="L187" s="225" t="str">
        <f>IF(J187&lt;&gt;"",ROUNDDOWN(IF(AND(OR(E187=選択肢①!$F$49,E187=選択肢①!$F$50),K187="kWh"),SA!J187*選択肢①!$E$55,SA!J187),0),"")</f>
        <v/>
      </c>
      <c r="M187" s="224"/>
    </row>
    <row r="188" spans="2:13">
      <c r="B188" s="153"/>
      <c r="C188" s="153"/>
      <c r="D188" s="78"/>
      <c r="E188" s="79"/>
      <c r="F188" s="100" t="str">
        <f>IFERROR(VLOOKUP(E188,選択肢①!$F$44:$G$51,2,0),"")</f>
        <v/>
      </c>
      <c r="G188" s="79"/>
      <c r="H188" s="83"/>
      <c r="I188" s="69"/>
      <c r="J188" s="218"/>
      <c r="K188" s="79"/>
      <c r="L188" s="225" t="str">
        <f>IF(J188&lt;&gt;"",ROUNDDOWN(IF(AND(OR(E188=選択肢①!$F$49,E188=選択肢①!$F$50),K188="kWh"),SA!J188*選択肢①!$E$55,SA!J188),0),"")</f>
        <v/>
      </c>
      <c r="M188" s="224"/>
    </row>
    <row r="189" spans="2:13">
      <c r="B189" s="153"/>
      <c r="C189" s="153"/>
      <c r="D189" s="78"/>
      <c r="E189" s="79"/>
      <c r="F189" s="100" t="str">
        <f>IFERROR(VLOOKUP(E189,選択肢①!$F$44:$G$51,2,0),"")</f>
        <v/>
      </c>
      <c r="G189" s="79"/>
      <c r="H189" s="83"/>
      <c r="I189" s="69"/>
      <c r="J189" s="218"/>
      <c r="K189" s="79"/>
      <c r="L189" s="225" t="str">
        <f>IF(J189&lt;&gt;"",ROUNDDOWN(IF(AND(OR(E189=選択肢①!$F$49,E189=選択肢①!$F$50),K189="kWh"),SA!J189*選択肢①!$E$55,SA!J189),0),"")</f>
        <v/>
      </c>
      <c r="M189" s="224"/>
    </row>
    <row r="190" spans="2:13">
      <c r="B190" s="153"/>
      <c r="C190" s="153"/>
      <c r="D190" s="78"/>
      <c r="E190" s="79"/>
      <c r="F190" s="100" t="str">
        <f>IFERROR(VLOOKUP(E190,選択肢①!$F$44:$G$51,2,0),"")</f>
        <v/>
      </c>
      <c r="G190" s="79"/>
      <c r="H190" s="83"/>
      <c r="I190" s="69"/>
      <c r="J190" s="218"/>
      <c r="K190" s="79"/>
      <c r="L190" s="225" t="str">
        <f>IF(J190&lt;&gt;"",ROUNDDOWN(IF(AND(OR(E190=選択肢①!$F$49,E190=選択肢①!$F$50),K190="kWh"),SA!J190*選択肢①!$E$55,SA!J190),0),"")</f>
        <v/>
      </c>
      <c r="M190" s="224"/>
    </row>
    <row r="191" spans="2:13">
      <c r="B191" s="153"/>
      <c r="C191" s="153"/>
      <c r="D191" s="78"/>
      <c r="E191" s="79"/>
      <c r="F191" s="100" t="str">
        <f>IFERROR(VLOOKUP(E191,選択肢①!$F$44:$G$51,2,0),"")</f>
        <v/>
      </c>
      <c r="G191" s="79"/>
      <c r="H191" s="83"/>
      <c r="I191" s="69"/>
      <c r="J191" s="218"/>
      <c r="K191" s="79"/>
      <c r="L191" s="225" t="str">
        <f>IF(J191&lt;&gt;"",ROUNDDOWN(IF(AND(OR(E191=選択肢①!$F$49,E191=選択肢①!$F$50),K191="kWh"),SA!J191*選択肢①!$E$55,SA!J191),0),"")</f>
        <v/>
      </c>
      <c r="M191" s="224"/>
    </row>
    <row r="192" spans="2:13">
      <c r="B192" s="153"/>
      <c r="C192" s="153"/>
      <c r="D192" s="78"/>
      <c r="E192" s="79"/>
      <c r="F192" s="100" t="str">
        <f>IFERROR(VLOOKUP(E192,選択肢①!$F$44:$G$51,2,0),"")</f>
        <v/>
      </c>
      <c r="G192" s="79"/>
      <c r="H192" s="83"/>
      <c r="I192" s="69"/>
      <c r="J192" s="218"/>
      <c r="K192" s="79"/>
      <c r="L192" s="225" t="str">
        <f>IF(J192&lt;&gt;"",ROUNDDOWN(IF(AND(OR(E192=選択肢①!$F$49,E192=選択肢①!$F$50),K192="kWh"),SA!J192*選択肢①!$E$55,SA!J192),0),"")</f>
        <v/>
      </c>
      <c r="M192" s="224"/>
    </row>
    <row r="193" spans="2:13">
      <c r="B193" s="153"/>
      <c r="C193" s="153"/>
      <c r="D193" s="78"/>
      <c r="E193" s="79"/>
      <c r="F193" s="100" t="str">
        <f>IFERROR(VLOOKUP(E193,選択肢①!$F$44:$G$51,2,0),"")</f>
        <v/>
      </c>
      <c r="G193" s="79"/>
      <c r="H193" s="83"/>
      <c r="I193" s="69"/>
      <c r="J193" s="218"/>
      <c r="K193" s="79"/>
      <c r="L193" s="225" t="str">
        <f>IF(J193&lt;&gt;"",ROUNDDOWN(IF(AND(OR(E193=選択肢①!$F$49,E193=選択肢①!$F$50),K193="kWh"),SA!J193*選択肢①!$E$55,SA!J193),0),"")</f>
        <v/>
      </c>
      <c r="M193" s="224"/>
    </row>
    <row r="194" spans="2:13">
      <c r="B194" s="153"/>
      <c r="C194" s="153"/>
      <c r="D194" s="78"/>
      <c r="E194" s="79"/>
      <c r="F194" s="100" t="str">
        <f>IFERROR(VLOOKUP(E194,選択肢①!$F$44:$G$51,2,0),"")</f>
        <v/>
      </c>
      <c r="G194" s="79"/>
      <c r="H194" s="83"/>
      <c r="I194" s="69"/>
      <c r="J194" s="218"/>
      <c r="K194" s="79"/>
      <c r="L194" s="225" t="str">
        <f>IF(J194&lt;&gt;"",ROUNDDOWN(IF(AND(OR(E194=選択肢①!$F$49,E194=選択肢①!$F$50),K194="kWh"),SA!J194*選択肢①!$E$55,SA!J194),0),"")</f>
        <v/>
      </c>
      <c r="M194" s="224"/>
    </row>
    <row r="195" spans="2:13">
      <c r="B195" s="153"/>
      <c r="C195" s="153"/>
      <c r="D195" s="78"/>
      <c r="E195" s="79"/>
      <c r="F195" s="100" t="str">
        <f>IFERROR(VLOOKUP(E195,選択肢①!$F$44:$G$51,2,0),"")</f>
        <v/>
      </c>
      <c r="G195" s="79"/>
      <c r="H195" s="83"/>
      <c r="I195" s="69"/>
      <c r="J195" s="218"/>
      <c r="K195" s="79"/>
      <c r="L195" s="225" t="str">
        <f>IF(J195&lt;&gt;"",ROUNDDOWN(IF(AND(OR(E195=選択肢①!$F$49,E195=選択肢①!$F$50),K195="kWh"),SA!J195*選択肢①!$E$55,SA!J195),0),"")</f>
        <v/>
      </c>
      <c r="M195" s="224"/>
    </row>
    <row r="196" spans="2:13">
      <c r="B196" s="153"/>
      <c r="C196" s="153"/>
      <c r="D196" s="78"/>
      <c r="E196" s="79"/>
      <c r="F196" s="100" t="str">
        <f>IFERROR(VLOOKUP(E196,選択肢①!$F$44:$G$51,2,0),"")</f>
        <v/>
      </c>
      <c r="G196" s="79"/>
      <c r="H196" s="83"/>
      <c r="I196" s="69"/>
      <c r="J196" s="218"/>
      <c r="K196" s="79"/>
      <c r="L196" s="225" t="str">
        <f>IF(J196&lt;&gt;"",ROUNDDOWN(IF(AND(OR(E196=選択肢①!$F$49,E196=選択肢①!$F$50),K196="kWh"),SA!J196*選択肢①!$E$55,SA!J196),0),"")</f>
        <v/>
      </c>
      <c r="M196" s="224"/>
    </row>
    <row r="197" spans="2:13">
      <c r="B197" s="153"/>
      <c r="C197" s="153"/>
      <c r="D197" s="78"/>
      <c r="E197" s="79"/>
      <c r="F197" s="100" t="str">
        <f>IFERROR(VLOOKUP(E197,選択肢①!$F$44:$G$51,2,0),"")</f>
        <v/>
      </c>
      <c r="G197" s="79"/>
      <c r="H197" s="83"/>
      <c r="I197" s="69"/>
      <c r="J197" s="218"/>
      <c r="K197" s="79"/>
      <c r="L197" s="225" t="str">
        <f>IF(J197&lt;&gt;"",ROUNDDOWN(IF(AND(OR(E197=選択肢①!$F$49,E197=選択肢①!$F$50),K197="kWh"),SA!J197*選択肢①!$E$55,SA!J197),0),"")</f>
        <v/>
      </c>
      <c r="M197" s="224"/>
    </row>
    <row r="198" spans="2:13">
      <c r="B198" s="153"/>
      <c r="C198" s="153"/>
      <c r="D198" s="78"/>
      <c r="E198" s="79"/>
      <c r="F198" s="100" t="str">
        <f>IFERROR(VLOOKUP(E198,選択肢①!$F$44:$G$51,2,0),"")</f>
        <v/>
      </c>
      <c r="G198" s="79"/>
      <c r="H198" s="83"/>
      <c r="I198" s="69"/>
      <c r="J198" s="218"/>
      <c r="K198" s="79"/>
      <c r="L198" s="225" t="str">
        <f>IF(J198&lt;&gt;"",ROUNDDOWN(IF(AND(OR(E198=選択肢①!$F$49,E198=選択肢①!$F$50),K198="kWh"),SA!J198*選択肢①!$E$55,SA!J198),0),"")</f>
        <v/>
      </c>
      <c r="M198" s="224"/>
    </row>
    <row r="199" spans="2:13">
      <c r="B199" s="153"/>
      <c r="C199" s="153"/>
      <c r="D199" s="78"/>
      <c r="E199" s="79"/>
      <c r="F199" s="100" t="str">
        <f>IFERROR(VLOOKUP(E199,選択肢①!$F$44:$G$51,2,0),"")</f>
        <v/>
      </c>
      <c r="G199" s="79"/>
      <c r="H199" s="83"/>
      <c r="I199" s="69"/>
      <c r="J199" s="218"/>
      <c r="K199" s="79"/>
      <c r="L199" s="225" t="str">
        <f>IF(J199&lt;&gt;"",ROUNDDOWN(IF(AND(OR(E199=選択肢①!$F$49,E199=選択肢①!$F$50),K199="kWh"),SA!J199*選択肢①!$E$55,SA!J199),0),"")</f>
        <v/>
      </c>
      <c r="M199" s="224"/>
    </row>
    <row r="200" spans="2:13">
      <c r="B200" s="153"/>
      <c r="C200" s="153"/>
      <c r="D200" s="78"/>
      <c r="E200" s="79"/>
      <c r="F200" s="100" t="str">
        <f>IFERROR(VLOOKUP(E200,選択肢①!$F$44:$G$51,2,0),"")</f>
        <v/>
      </c>
      <c r="G200" s="79"/>
      <c r="H200" s="83"/>
      <c r="I200" s="69"/>
      <c r="J200" s="218"/>
      <c r="K200" s="79"/>
      <c r="L200" s="225" t="str">
        <f>IF(J200&lt;&gt;"",ROUNDDOWN(IF(AND(OR(E200=選択肢①!$F$49,E200=選択肢①!$F$50),K200="kWh"),SA!J200*選択肢①!$E$55,SA!J200),0),"")</f>
        <v/>
      </c>
      <c r="M200" s="224"/>
    </row>
    <row r="201" spans="2:13">
      <c r="B201" s="153"/>
      <c r="C201" s="153"/>
      <c r="D201" s="78"/>
      <c r="E201" s="79"/>
      <c r="F201" s="100" t="str">
        <f>IFERROR(VLOOKUP(E201,選択肢①!$F$44:$G$51,2,0),"")</f>
        <v/>
      </c>
      <c r="G201" s="79"/>
      <c r="H201" s="83"/>
      <c r="I201" s="69"/>
      <c r="J201" s="218"/>
      <c r="K201" s="79"/>
      <c r="L201" s="225" t="str">
        <f>IF(J201&lt;&gt;"",ROUNDDOWN(IF(AND(OR(E201=選択肢①!$F$49,E201=選択肢①!$F$50),K201="kWh"),SA!J201*選択肢①!$E$55,SA!J201),0),"")</f>
        <v/>
      </c>
      <c r="M201" s="224"/>
    </row>
    <row r="202" spans="2:13">
      <c r="B202" s="153"/>
      <c r="C202" s="153"/>
      <c r="D202" s="78"/>
      <c r="E202" s="79"/>
      <c r="F202" s="100" t="str">
        <f>IFERROR(VLOOKUP(E202,選択肢①!$F$44:$G$51,2,0),"")</f>
        <v/>
      </c>
      <c r="G202" s="79"/>
      <c r="H202" s="83"/>
      <c r="I202" s="69"/>
      <c r="J202" s="218"/>
      <c r="K202" s="79"/>
      <c r="L202" s="225" t="str">
        <f>IF(J202&lt;&gt;"",ROUNDDOWN(IF(AND(OR(E202=選択肢①!$F$49,E202=選択肢①!$F$50),K202="kWh"),SA!J202*選択肢①!$E$55,SA!J202),0),"")</f>
        <v/>
      </c>
      <c r="M202" s="224"/>
    </row>
    <row r="203" spans="2:13">
      <c r="B203" s="153"/>
      <c r="C203" s="153"/>
      <c r="D203" s="78"/>
      <c r="E203" s="79"/>
      <c r="F203" s="100" t="str">
        <f>IFERROR(VLOOKUP(E203,選択肢①!$F$44:$G$51,2,0),"")</f>
        <v/>
      </c>
      <c r="G203" s="79"/>
      <c r="H203" s="83"/>
      <c r="I203" s="69"/>
      <c r="J203" s="218"/>
      <c r="K203" s="79"/>
      <c r="L203" s="225" t="str">
        <f>IF(J203&lt;&gt;"",ROUNDDOWN(IF(AND(OR(E203=選択肢①!$F$49,E203=選択肢①!$F$50),K203="kWh"),SA!J203*選択肢①!$E$55,SA!J203),0),"")</f>
        <v/>
      </c>
      <c r="M203" s="224"/>
    </row>
    <row r="204" spans="2:13">
      <c r="B204" s="153"/>
      <c r="C204" s="153"/>
      <c r="D204" s="78"/>
      <c r="E204" s="79"/>
      <c r="F204" s="100" t="str">
        <f>IFERROR(VLOOKUP(E204,選択肢①!$F$44:$G$51,2,0),"")</f>
        <v/>
      </c>
      <c r="G204" s="79"/>
      <c r="H204" s="83"/>
      <c r="I204" s="69"/>
      <c r="J204" s="218"/>
      <c r="K204" s="79"/>
      <c r="L204" s="225" t="str">
        <f>IF(J204&lt;&gt;"",ROUNDDOWN(IF(AND(OR(E204=選択肢①!$F$49,E204=選択肢①!$F$50),K204="kWh"),SA!J204*選択肢①!$E$55,SA!J204),0),"")</f>
        <v/>
      </c>
      <c r="M204" s="224"/>
    </row>
    <row r="205" spans="2:13">
      <c r="B205" s="153"/>
      <c r="C205" s="153"/>
      <c r="D205" s="78"/>
      <c r="E205" s="79"/>
      <c r="F205" s="100" t="str">
        <f>IFERROR(VLOOKUP(E205,選択肢①!$F$44:$G$51,2,0),"")</f>
        <v/>
      </c>
      <c r="G205" s="79"/>
      <c r="H205" s="83"/>
      <c r="I205" s="69"/>
      <c r="J205" s="218"/>
      <c r="K205" s="79"/>
      <c r="L205" s="225" t="str">
        <f>IF(J205&lt;&gt;"",ROUNDDOWN(IF(AND(OR(E205=選択肢①!$F$49,E205=選択肢①!$F$50),K205="kWh"),SA!J205*選択肢①!$E$55,SA!J205),0),"")</f>
        <v/>
      </c>
      <c r="M205" s="224"/>
    </row>
    <row r="206" spans="2:13">
      <c r="B206" s="153"/>
      <c r="C206" s="153"/>
      <c r="D206" s="78"/>
      <c r="E206" s="79"/>
      <c r="F206" s="100" t="str">
        <f>IFERROR(VLOOKUP(E206,選択肢①!$F$44:$G$51,2,0),"")</f>
        <v/>
      </c>
      <c r="G206" s="79"/>
      <c r="H206" s="83"/>
      <c r="I206" s="69"/>
      <c r="J206" s="218"/>
      <c r="K206" s="79"/>
      <c r="L206" s="225" t="str">
        <f>IF(J206&lt;&gt;"",ROUNDDOWN(IF(AND(OR(E206=選択肢①!$F$49,E206=選択肢①!$F$50),K206="kWh"),SA!J206*選択肢①!$E$55,SA!J206),0),"")</f>
        <v/>
      </c>
      <c r="M206" s="224"/>
    </row>
    <row r="207" spans="2:13">
      <c r="B207" s="153"/>
      <c r="C207" s="153"/>
      <c r="D207" s="78"/>
      <c r="E207" s="79"/>
      <c r="F207" s="100" t="str">
        <f>IFERROR(VLOOKUP(E207,選択肢①!$F$44:$G$51,2,0),"")</f>
        <v/>
      </c>
      <c r="G207" s="79"/>
      <c r="H207" s="83"/>
      <c r="I207" s="69"/>
      <c r="J207" s="218"/>
      <c r="K207" s="79"/>
      <c r="L207" s="225" t="str">
        <f>IF(J207&lt;&gt;"",ROUNDDOWN(IF(AND(OR(E207=選択肢①!$F$49,E207=選択肢①!$F$50),K207="kWh"),SA!J207*選択肢①!$E$55,SA!J207),0),"")</f>
        <v/>
      </c>
      <c r="M207" s="224"/>
    </row>
    <row r="208" spans="2:13">
      <c r="B208" s="153"/>
      <c r="C208" s="153"/>
      <c r="D208" s="78"/>
      <c r="E208" s="79"/>
      <c r="F208" s="100" t="str">
        <f>IFERROR(VLOOKUP(E208,選択肢①!$F$44:$G$51,2,0),"")</f>
        <v/>
      </c>
      <c r="G208" s="79"/>
      <c r="H208" s="83"/>
      <c r="I208" s="69"/>
      <c r="J208" s="218"/>
      <c r="K208" s="79"/>
      <c r="L208" s="225" t="str">
        <f>IF(J208&lt;&gt;"",ROUNDDOWN(IF(AND(OR(E208=選択肢①!$F$49,E208=選択肢①!$F$50),K208="kWh"),SA!J208*選択肢①!$E$55,SA!J208),0),"")</f>
        <v/>
      </c>
      <c r="M208" s="224"/>
    </row>
    <row r="209" spans="2:13">
      <c r="B209" s="153"/>
      <c r="C209" s="153"/>
      <c r="D209" s="78"/>
      <c r="E209" s="79"/>
      <c r="F209" s="100" t="str">
        <f>IFERROR(VLOOKUP(E209,選択肢①!$F$44:$G$51,2,0),"")</f>
        <v/>
      </c>
      <c r="G209" s="79"/>
      <c r="H209" s="83"/>
      <c r="I209" s="69"/>
      <c r="J209" s="218"/>
      <c r="K209" s="79"/>
      <c r="L209" s="225" t="str">
        <f>IF(J209&lt;&gt;"",ROUNDDOWN(IF(AND(OR(E209=選択肢①!$F$49,E209=選択肢①!$F$50),K209="kWh"),SA!J209*選択肢①!$E$55,SA!J209),0),"")</f>
        <v/>
      </c>
      <c r="M209" s="224"/>
    </row>
    <row r="210" spans="2:13">
      <c r="B210" s="153"/>
      <c r="C210" s="153"/>
      <c r="D210" s="78"/>
      <c r="E210" s="79"/>
      <c r="F210" s="100" t="str">
        <f>IFERROR(VLOOKUP(E210,選択肢①!$F$44:$G$51,2,0),"")</f>
        <v/>
      </c>
      <c r="G210" s="79"/>
      <c r="H210" s="83"/>
      <c r="I210" s="69"/>
      <c r="J210" s="218"/>
      <c r="K210" s="79"/>
      <c r="L210" s="225" t="str">
        <f>IF(J210&lt;&gt;"",ROUNDDOWN(IF(AND(OR(E210=選択肢①!$F$49,E210=選択肢①!$F$50),K210="kWh"),SA!J210*選択肢①!$E$55,SA!J210),0),"")</f>
        <v/>
      </c>
      <c r="M210" s="224"/>
    </row>
    <row r="211" spans="2:13">
      <c r="B211" s="153"/>
      <c r="C211" s="153"/>
      <c r="D211" s="78"/>
      <c r="E211" s="79"/>
      <c r="F211" s="100" t="str">
        <f>IFERROR(VLOOKUP(E211,選択肢①!$F$44:$G$51,2,0),"")</f>
        <v/>
      </c>
      <c r="G211" s="79"/>
      <c r="H211" s="83"/>
      <c r="I211" s="69"/>
      <c r="J211" s="218"/>
      <c r="K211" s="79"/>
      <c r="L211" s="225" t="str">
        <f>IF(J211&lt;&gt;"",ROUNDDOWN(IF(AND(OR(E211=選択肢①!$F$49,E211=選択肢①!$F$50),K211="kWh"),SA!J211*選択肢①!$E$55,SA!J211),0),"")</f>
        <v/>
      </c>
      <c r="M211" s="224"/>
    </row>
    <row r="212" spans="2:13">
      <c r="B212" s="153"/>
      <c r="C212" s="153"/>
      <c r="D212" s="78"/>
      <c r="E212" s="79"/>
      <c r="F212" s="100" t="str">
        <f>IFERROR(VLOOKUP(E212,選択肢①!$F$44:$G$51,2,0),"")</f>
        <v/>
      </c>
      <c r="G212" s="79"/>
      <c r="H212" s="83"/>
      <c r="I212" s="69"/>
      <c r="J212" s="218"/>
      <c r="K212" s="79"/>
      <c r="L212" s="225" t="str">
        <f>IF(J212&lt;&gt;"",ROUNDDOWN(IF(AND(OR(E212=選択肢①!$F$49,E212=選択肢①!$F$50),K212="kWh"),SA!J212*選択肢①!$E$55,SA!J212),0),"")</f>
        <v/>
      </c>
      <c r="M212" s="224"/>
    </row>
    <row r="213" spans="2:13">
      <c r="B213" s="153"/>
      <c r="C213" s="153"/>
      <c r="D213" s="78"/>
      <c r="E213" s="79"/>
      <c r="F213" s="100" t="str">
        <f>IFERROR(VLOOKUP(E213,選択肢①!$F$44:$G$51,2,0),"")</f>
        <v/>
      </c>
      <c r="G213" s="79"/>
      <c r="H213" s="83"/>
      <c r="I213" s="69"/>
      <c r="J213" s="218"/>
      <c r="K213" s="79"/>
      <c r="L213" s="225" t="str">
        <f>IF(J213&lt;&gt;"",ROUNDDOWN(IF(AND(OR(E213=選択肢①!$F$49,E213=選択肢①!$F$50),K213="kWh"),SA!J213*選択肢①!$E$55,SA!J213),0),"")</f>
        <v/>
      </c>
      <c r="M213" s="224"/>
    </row>
    <row r="214" spans="2:13">
      <c r="B214" s="153"/>
      <c r="C214" s="153"/>
      <c r="D214" s="78"/>
      <c r="E214" s="79"/>
      <c r="F214" s="100" t="str">
        <f>IFERROR(VLOOKUP(E214,選択肢①!$F$44:$G$51,2,0),"")</f>
        <v/>
      </c>
      <c r="G214" s="79"/>
      <c r="H214" s="83"/>
      <c r="I214" s="69"/>
      <c r="J214" s="218"/>
      <c r="K214" s="79"/>
      <c r="L214" s="225" t="str">
        <f>IF(J214&lt;&gt;"",ROUNDDOWN(IF(AND(OR(E214=選択肢①!$F$49,E214=選択肢①!$F$50),K214="kWh"),SA!J214*選択肢①!$E$55,SA!J214),0),"")</f>
        <v/>
      </c>
      <c r="M214" s="224"/>
    </row>
    <row r="215" spans="2:13">
      <c r="B215" s="153"/>
      <c r="C215" s="153"/>
      <c r="D215" s="78"/>
      <c r="E215" s="79"/>
      <c r="F215" s="100" t="str">
        <f>IFERROR(VLOOKUP(E215,選択肢①!$F$44:$G$51,2,0),"")</f>
        <v/>
      </c>
      <c r="G215" s="79"/>
      <c r="H215" s="83"/>
      <c r="I215" s="69"/>
      <c r="J215" s="218"/>
      <c r="K215" s="79"/>
      <c r="L215" s="225" t="str">
        <f>IF(J215&lt;&gt;"",ROUNDDOWN(IF(AND(OR(E215=選択肢①!$F$49,E215=選択肢①!$F$50),K215="kWh"),SA!J215*選択肢①!$E$55,SA!J215),0),"")</f>
        <v/>
      </c>
      <c r="M215" s="224"/>
    </row>
    <row r="216" spans="2:13">
      <c r="B216" s="153"/>
      <c r="C216" s="153"/>
      <c r="D216" s="78"/>
      <c r="E216" s="79"/>
      <c r="F216" s="100" t="str">
        <f>IFERROR(VLOOKUP(E216,選択肢①!$F$44:$G$51,2,0),"")</f>
        <v/>
      </c>
      <c r="G216" s="79"/>
      <c r="H216" s="83"/>
      <c r="I216" s="69"/>
      <c r="J216" s="218"/>
      <c r="K216" s="79"/>
      <c r="L216" s="225" t="str">
        <f>IF(J216&lt;&gt;"",ROUNDDOWN(IF(AND(OR(E216=選択肢①!$F$49,E216=選択肢①!$F$50),K216="kWh"),SA!J216*選択肢①!$E$55,SA!J216),0),"")</f>
        <v/>
      </c>
      <c r="M216" s="224"/>
    </row>
    <row r="217" spans="2:13">
      <c r="B217" s="153"/>
      <c r="C217" s="153"/>
      <c r="D217" s="78"/>
      <c r="E217" s="79"/>
      <c r="F217" s="100" t="str">
        <f>IFERROR(VLOOKUP(E217,選択肢①!$F$44:$G$51,2,0),"")</f>
        <v/>
      </c>
      <c r="G217" s="79"/>
      <c r="H217" s="83"/>
      <c r="I217" s="69"/>
      <c r="J217" s="218"/>
      <c r="K217" s="79"/>
      <c r="L217" s="225" t="str">
        <f>IF(J217&lt;&gt;"",ROUNDDOWN(IF(AND(OR(E217=選択肢①!$F$49,E217=選択肢①!$F$50),K217="kWh"),SA!J217*選択肢①!$E$55,SA!J217),0),"")</f>
        <v/>
      </c>
      <c r="M217" s="224"/>
    </row>
    <row r="218" spans="2:13">
      <c r="B218" s="153"/>
      <c r="C218" s="153"/>
      <c r="D218" s="78"/>
      <c r="E218" s="79"/>
      <c r="F218" s="100" t="str">
        <f>IFERROR(VLOOKUP(E218,選択肢①!$F$44:$G$51,2,0),"")</f>
        <v/>
      </c>
      <c r="G218" s="79"/>
      <c r="H218" s="83"/>
      <c r="I218" s="69"/>
      <c r="J218" s="218"/>
      <c r="K218" s="79"/>
      <c r="L218" s="225" t="str">
        <f>IF(J218&lt;&gt;"",ROUNDDOWN(IF(AND(OR(E218=選択肢①!$F$49,E218=選択肢①!$F$50),K218="kWh"),SA!J218*選択肢①!$E$55,SA!J218),0),"")</f>
        <v/>
      </c>
      <c r="M218" s="224"/>
    </row>
    <row r="219" spans="2:13">
      <c r="B219" s="153"/>
      <c r="C219" s="153"/>
      <c r="D219" s="78"/>
      <c r="E219" s="79"/>
      <c r="F219" s="100" t="str">
        <f>IFERROR(VLOOKUP(E219,選択肢①!$F$44:$G$51,2,0),"")</f>
        <v/>
      </c>
      <c r="G219" s="79"/>
      <c r="H219" s="83"/>
      <c r="I219" s="69"/>
      <c r="J219" s="218"/>
      <c r="K219" s="79"/>
      <c r="L219" s="225" t="str">
        <f>IF(J219&lt;&gt;"",ROUNDDOWN(IF(AND(OR(E219=選択肢①!$F$49,E219=選択肢①!$F$50),K219="kWh"),SA!J219*選択肢①!$E$55,SA!J219),0),"")</f>
        <v/>
      </c>
      <c r="M219" s="224"/>
    </row>
    <row r="220" spans="2:13">
      <c r="B220" s="153"/>
      <c r="C220" s="153"/>
      <c r="D220" s="78"/>
      <c r="E220" s="79"/>
      <c r="F220" s="100" t="str">
        <f>IFERROR(VLOOKUP(E220,選択肢①!$F$44:$G$51,2,0),"")</f>
        <v/>
      </c>
      <c r="G220" s="79"/>
      <c r="H220" s="83"/>
      <c r="I220" s="69"/>
      <c r="J220" s="218"/>
      <c r="K220" s="79"/>
      <c r="L220" s="225" t="str">
        <f>IF(J220&lt;&gt;"",ROUNDDOWN(IF(AND(OR(E220=選択肢①!$F$49,E220=選択肢①!$F$50),K220="kWh"),SA!J220*選択肢①!$E$55,SA!J220),0),"")</f>
        <v/>
      </c>
      <c r="M220" s="224"/>
    </row>
    <row r="221" spans="2:13">
      <c r="B221" s="153"/>
      <c r="C221" s="153"/>
      <c r="D221" s="78"/>
      <c r="E221" s="79"/>
      <c r="F221" s="100" t="str">
        <f>IFERROR(VLOOKUP(E221,選択肢①!$F$44:$G$51,2,0),"")</f>
        <v/>
      </c>
      <c r="G221" s="79"/>
      <c r="H221" s="83"/>
      <c r="I221" s="69"/>
      <c r="J221" s="218"/>
      <c r="K221" s="79"/>
      <c r="L221" s="225" t="str">
        <f>IF(J221&lt;&gt;"",ROUNDDOWN(IF(AND(OR(E221=選択肢①!$F$49,E221=選択肢①!$F$50),K221="kWh"),SA!J221*選択肢①!$E$55,SA!J221),0),"")</f>
        <v/>
      </c>
      <c r="M221" s="224"/>
    </row>
    <row r="222" spans="2:13">
      <c r="B222" s="153"/>
      <c r="C222" s="153"/>
      <c r="D222" s="78"/>
      <c r="E222" s="79"/>
      <c r="F222" s="100" t="str">
        <f>IFERROR(VLOOKUP(E222,選択肢①!$F$44:$G$51,2,0),"")</f>
        <v/>
      </c>
      <c r="G222" s="79"/>
      <c r="H222" s="83"/>
      <c r="I222" s="69"/>
      <c r="J222" s="218"/>
      <c r="K222" s="79"/>
      <c r="L222" s="225" t="str">
        <f>IF(J222&lt;&gt;"",ROUNDDOWN(IF(AND(OR(E222=選択肢①!$F$49,E222=選択肢①!$F$50),K222="kWh"),SA!J222*選択肢①!$E$55,SA!J222),0),"")</f>
        <v/>
      </c>
      <c r="M222" s="224"/>
    </row>
    <row r="223" spans="2:13">
      <c r="B223" s="153"/>
      <c r="C223" s="153"/>
      <c r="D223" s="78"/>
      <c r="E223" s="79"/>
      <c r="F223" s="100" t="str">
        <f>IFERROR(VLOOKUP(E223,選択肢①!$F$44:$G$51,2,0),"")</f>
        <v/>
      </c>
      <c r="G223" s="79"/>
      <c r="H223" s="83"/>
      <c r="I223" s="69"/>
      <c r="J223" s="218"/>
      <c r="K223" s="79"/>
      <c r="L223" s="225" t="str">
        <f>IF(J223&lt;&gt;"",ROUNDDOWN(IF(AND(OR(E223=選択肢①!$F$49,E223=選択肢①!$F$50),K223="kWh"),SA!J223*選択肢①!$E$55,SA!J223),0),"")</f>
        <v/>
      </c>
      <c r="M223" s="224"/>
    </row>
    <row r="224" spans="2:13">
      <c r="B224" s="153"/>
      <c r="C224" s="153"/>
      <c r="D224" s="78"/>
      <c r="E224" s="79"/>
      <c r="F224" s="100" t="str">
        <f>IFERROR(VLOOKUP(E224,選択肢①!$F$44:$G$51,2,0),"")</f>
        <v/>
      </c>
      <c r="G224" s="79"/>
      <c r="H224" s="83"/>
      <c r="I224" s="69"/>
      <c r="J224" s="218"/>
      <c r="K224" s="79"/>
      <c r="L224" s="225" t="str">
        <f>IF(J224&lt;&gt;"",ROUNDDOWN(IF(AND(OR(E224=選択肢①!$F$49,E224=選択肢①!$F$50),K224="kWh"),SA!J224*選択肢①!$E$55,SA!J224),0),"")</f>
        <v/>
      </c>
      <c r="M224" s="224"/>
    </row>
    <row r="225" spans="2:13">
      <c r="B225" s="153"/>
      <c r="C225" s="153"/>
      <c r="D225" s="78"/>
      <c r="E225" s="79"/>
      <c r="F225" s="100" t="str">
        <f>IFERROR(VLOOKUP(E225,選択肢①!$F$44:$G$51,2,0),"")</f>
        <v/>
      </c>
      <c r="G225" s="79"/>
      <c r="H225" s="83"/>
      <c r="I225" s="69"/>
      <c r="J225" s="218"/>
      <c r="K225" s="79"/>
      <c r="L225" s="225" t="str">
        <f>IF(J225&lt;&gt;"",ROUNDDOWN(IF(AND(OR(E225=選択肢①!$F$49,E225=選択肢①!$F$50),K225="kWh"),SA!J225*選択肢①!$E$55,SA!J225),0),"")</f>
        <v/>
      </c>
      <c r="M225" s="224"/>
    </row>
    <row r="226" spans="2:13">
      <c r="B226" s="153"/>
      <c r="C226" s="153"/>
      <c r="D226" s="78"/>
      <c r="E226" s="79"/>
      <c r="F226" s="100" t="str">
        <f>IFERROR(VLOOKUP(E226,選択肢①!$F$44:$G$51,2,0),"")</f>
        <v/>
      </c>
      <c r="G226" s="79"/>
      <c r="H226" s="83"/>
      <c r="I226" s="69"/>
      <c r="J226" s="218"/>
      <c r="K226" s="79"/>
      <c r="L226" s="225" t="str">
        <f>IF(J226&lt;&gt;"",ROUNDDOWN(IF(AND(OR(E226=選択肢①!$F$49,E226=選択肢①!$F$50),K226="kWh"),SA!J226*選択肢①!$E$55,SA!J226),0),"")</f>
        <v/>
      </c>
      <c r="M226" s="224"/>
    </row>
    <row r="227" spans="2:13">
      <c r="B227" s="153"/>
      <c r="C227" s="153"/>
      <c r="D227" s="78"/>
      <c r="E227" s="79"/>
      <c r="F227" s="100" t="str">
        <f>IFERROR(VLOOKUP(E227,選択肢①!$F$44:$G$51,2,0),"")</f>
        <v/>
      </c>
      <c r="G227" s="79"/>
      <c r="H227" s="83"/>
      <c r="I227" s="69"/>
      <c r="J227" s="218"/>
      <c r="K227" s="79"/>
      <c r="L227" s="225" t="str">
        <f>IF(J227&lt;&gt;"",ROUNDDOWN(IF(AND(OR(E227=選択肢①!$F$49,E227=選択肢①!$F$50),K227="kWh"),SA!J227*選択肢①!$E$55,SA!J227),0),"")</f>
        <v/>
      </c>
      <c r="M227" s="224"/>
    </row>
    <row r="228" spans="2:13">
      <c r="B228" s="153"/>
      <c r="C228" s="153"/>
      <c r="D228" s="78"/>
      <c r="E228" s="79"/>
      <c r="F228" s="100" t="str">
        <f>IFERROR(VLOOKUP(E228,選択肢①!$F$44:$G$51,2,0),"")</f>
        <v/>
      </c>
      <c r="G228" s="79"/>
      <c r="H228" s="83"/>
      <c r="I228" s="69"/>
      <c r="J228" s="218"/>
      <c r="K228" s="79"/>
      <c r="L228" s="225" t="str">
        <f>IF(J228&lt;&gt;"",ROUNDDOWN(IF(AND(OR(E228=選択肢①!$F$49,E228=選択肢①!$F$50),K228="kWh"),SA!J228*選択肢①!$E$55,SA!J228),0),"")</f>
        <v/>
      </c>
      <c r="M228" s="224"/>
    </row>
    <row r="229" spans="2:13">
      <c r="B229" s="153"/>
      <c r="C229" s="153"/>
      <c r="D229" s="78"/>
      <c r="E229" s="79"/>
      <c r="F229" s="100" t="str">
        <f>IFERROR(VLOOKUP(E229,選択肢①!$F$44:$G$51,2,0),"")</f>
        <v/>
      </c>
      <c r="G229" s="79"/>
      <c r="H229" s="83"/>
      <c r="I229" s="69"/>
      <c r="J229" s="218"/>
      <c r="K229" s="79"/>
      <c r="L229" s="225" t="str">
        <f>IF(J229&lt;&gt;"",ROUNDDOWN(IF(AND(OR(E229=選択肢①!$F$49,E229=選択肢①!$F$50),K229="kWh"),SA!J229*選択肢①!$E$55,SA!J229),0),"")</f>
        <v/>
      </c>
      <c r="M229" s="224"/>
    </row>
    <row r="230" spans="2:13">
      <c r="B230" s="153"/>
      <c r="C230" s="153"/>
      <c r="D230" s="78"/>
      <c r="E230" s="79"/>
      <c r="F230" s="100" t="str">
        <f>IFERROR(VLOOKUP(E230,選択肢①!$F$44:$G$51,2,0),"")</f>
        <v/>
      </c>
      <c r="G230" s="79"/>
      <c r="H230" s="83"/>
      <c r="I230" s="69"/>
      <c r="J230" s="218"/>
      <c r="K230" s="79"/>
      <c r="L230" s="225" t="str">
        <f>IF(J230&lt;&gt;"",ROUNDDOWN(IF(AND(OR(E230=選択肢①!$F$49,E230=選択肢①!$F$50),K230="kWh"),SA!J230*選択肢①!$E$55,SA!J230),0),"")</f>
        <v/>
      </c>
      <c r="M230" s="224"/>
    </row>
    <row r="231" spans="2:13">
      <c r="B231" s="153"/>
      <c r="C231" s="153"/>
      <c r="D231" s="78"/>
      <c r="E231" s="79"/>
      <c r="F231" s="100" t="str">
        <f>IFERROR(VLOOKUP(E231,選択肢①!$F$44:$G$51,2,0),"")</f>
        <v/>
      </c>
      <c r="G231" s="79"/>
      <c r="H231" s="83"/>
      <c r="I231" s="69"/>
      <c r="J231" s="218"/>
      <c r="K231" s="79"/>
      <c r="L231" s="225" t="str">
        <f>IF(J231&lt;&gt;"",ROUNDDOWN(IF(AND(OR(E231=選択肢①!$F$49,E231=選択肢①!$F$50),K231="kWh"),SA!J231*選択肢①!$E$55,SA!J231),0),"")</f>
        <v/>
      </c>
      <c r="M231" s="224"/>
    </row>
    <row r="232" spans="2:13">
      <c r="B232" s="153"/>
      <c r="C232" s="153"/>
      <c r="D232" s="78"/>
      <c r="E232" s="79"/>
      <c r="F232" s="100" t="str">
        <f>IFERROR(VLOOKUP(E232,選択肢①!$F$44:$G$51,2,0),"")</f>
        <v/>
      </c>
      <c r="G232" s="79"/>
      <c r="H232" s="83"/>
      <c r="I232" s="69"/>
      <c r="J232" s="218"/>
      <c r="K232" s="79"/>
      <c r="L232" s="225" t="str">
        <f>IF(J232&lt;&gt;"",ROUNDDOWN(IF(AND(OR(E232=選択肢①!$F$49,E232=選択肢①!$F$50),K232="kWh"),SA!J232*選択肢①!$E$55,SA!J232),0),"")</f>
        <v/>
      </c>
      <c r="M232" s="224"/>
    </row>
    <row r="233" spans="2:13">
      <c r="B233" s="153"/>
      <c r="C233" s="153"/>
      <c r="D233" s="78"/>
      <c r="E233" s="79"/>
      <c r="F233" s="100" t="str">
        <f>IFERROR(VLOOKUP(E233,選択肢①!$F$44:$G$51,2,0),"")</f>
        <v/>
      </c>
      <c r="G233" s="79"/>
      <c r="H233" s="83"/>
      <c r="I233" s="69"/>
      <c r="J233" s="218"/>
      <c r="K233" s="79"/>
      <c r="L233" s="225" t="str">
        <f>IF(J233&lt;&gt;"",ROUNDDOWN(IF(AND(OR(E233=選択肢①!$F$49,E233=選択肢①!$F$50),K233="kWh"),SA!J233*選択肢①!$E$55,SA!J233),0),"")</f>
        <v/>
      </c>
      <c r="M233" s="224"/>
    </row>
    <row r="234" spans="2:13">
      <c r="B234" s="153"/>
      <c r="C234" s="153"/>
      <c r="D234" s="78"/>
      <c r="E234" s="79"/>
      <c r="F234" s="100" t="str">
        <f>IFERROR(VLOOKUP(E234,選択肢①!$F$44:$G$51,2,0),"")</f>
        <v/>
      </c>
      <c r="G234" s="79"/>
      <c r="H234" s="83"/>
      <c r="I234" s="69"/>
      <c r="J234" s="218"/>
      <c r="K234" s="79"/>
      <c r="L234" s="225" t="str">
        <f>IF(J234&lt;&gt;"",ROUNDDOWN(IF(AND(OR(E234=選択肢①!$F$49,E234=選択肢①!$F$50),K234="kWh"),SA!J234*選択肢①!$E$55,SA!J234),0),"")</f>
        <v/>
      </c>
      <c r="M234" s="224"/>
    </row>
    <row r="235" spans="2:13">
      <c r="B235" s="153"/>
      <c r="C235" s="153"/>
      <c r="D235" s="78"/>
      <c r="E235" s="79"/>
      <c r="F235" s="100" t="str">
        <f>IFERROR(VLOOKUP(E235,選択肢①!$F$44:$G$51,2,0),"")</f>
        <v/>
      </c>
      <c r="G235" s="79"/>
      <c r="H235" s="83"/>
      <c r="I235" s="69"/>
      <c r="J235" s="218"/>
      <c r="K235" s="79"/>
      <c r="L235" s="225" t="str">
        <f>IF(J235&lt;&gt;"",ROUNDDOWN(IF(AND(OR(E235=選択肢①!$F$49,E235=選択肢①!$F$50),K235="kWh"),SA!J235*選択肢①!$E$55,SA!J235),0),"")</f>
        <v/>
      </c>
      <c r="M235" s="224"/>
    </row>
    <row r="236" spans="2:13">
      <c r="B236" s="153"/>
      <c r="C236" s="153"/>
      <c r="D236" s="78"/>
      <c r="E236" s="79"/>
      <c r="F236" s="100" t="str">
        <f>IFERROR(VLOOKUP(E236,選択肢①!$F$44:$G$51,2,0),"")</f>
        <v/>
      </c>
      <c r="G236" s="79"/>
      <c r="H236" s="83"/>
      <c r="I236" s="69"/>
      <c r="J236" s="218"/>
      <c r="K236" s="79"/>
      <c r="L236" s="225" t="str">
        <f>IF(J236&lt;&gt;"",ROUNDDOWN(IF(AND(OR(E236=選択肢①!$F$49,E236=選択肢①!$F$50),K236="kWh"),SA!J236*選択肢①!$E$55,SA!J236),0),"")</f>
        <v/>
      </c>
      <c r="M236" s="224"/>
    </row>
    <row r="237" spans="2:13">
      <c r="B237" s="153"/>
      <c r="C237" s="153"/>
      <c r="D237" s="78"/>
      <c r="E237" s="79"/>
      <c r="F237" s="100" t="str">
        <f>IFERROR(VLOOKUP(E237,選択肢①!$F$44:$G$51,2,0),"")</f>
        <v/>
      </c>
      <c r="G237" s="79"/>
      <c r="H237" s="83"/>
      <c r="I237" s="69"/>
      <c r="J237" s="218"/>
      <c r="K237" s="79"/>
      <c r="L237" s="225" t="str">
        <f>IF(J237&lt;&gt;"",ROUNDDOWN(IF(AND(OR(E237=選択肢①!$F$49,E237=選択肢①!$F$50),K237="kWh"),SA!J237*選択肢①!$E$55,SA!J237),0),"")</f>
        <v/>
      </c>
      <c r="M237" s="224"/>
    </row>
    <row r="238" spans="2:13">
      <c r="B238" s="153"/>
      <c r="C238" s="153"/>
      <c r="D238" s="78"/>
      <c r="E238" s="79"/>
      <c r="F238" s="100" t="str">
        <f>IFERROR(VLOOKUP(E238,選択肢①!$F$44:$G$51,2,0),"")</f>
        <v/>
      </c>
      <c r="G238" s="79"/>
      <c r="H238" s="83"/>
      <c r="I238" s="69"/>
      <c r="J238" s="218"/>
      <c r="K238" s="79"/>
      <c r="L238" s="225" t="str">
        <f>IF(J238&lt;&gt;"",ROUNDDOWN(IF(AND(OR(E238=選択肢①!$F$49,E238=選択肢①!$F$50),K238="kWh"),SA!J238*選択肢①!$E$55,SA!J238),0),"")</f>
        <v/>
      </c>
      <c r="M238" s="224"/>
    </row>
    <row r="239" spans="2:13">
      <c r="B239" s="153"/>
      <c r="C239" s="153"/>
      <c r="D239" s="78"/>
      <c r="E239" s="79"/>
      <c r="F239" s="100" t="str">
        <f>IFERROR(VLOOKUP(E239,選択肢①!$F$44:$G$51,2,0),"")</f>
        <v/>
      </c>
      <c r="G239" s="79"/>
      <c r="H239" s="83"/>
      <c r="I239" s="69"/>
      <c r="J239" s="218"/>
      <c r="K239" s="79"/>
      <c r="L239" s="225" t="str">
        <f>IF(J239&lt;&gt;"",ROUNDDOWN(IF(AND(OR(E239=選択肢①!$F$49,E239=選択肢①!$F$50),K239="kWh"),SA!J239*選択肢①!$E$55,SA!J239),0),"")</f>
        <v/>
      </c>
      <c r="M239" s="224"/>
    </row>
    <row r="240" spans="2:13">
      <c r="B240" s="153"/>
      <c r="C240" s="153"/>
      <c r="D240" s="78"/>
      <c r="E240" s="79"/>
      <c r="F240" s="100" t="str">
        <f>IFERROR(VLOOKUP(E240,選択肢①!$F$44:$G$51,2,0),"")</f>
        <v/>
      </c>
      <c r="G240" s="79"/>
      <c r="H240" s="83"/>
      <c r="I240" s="69"/>
      <c r="J240" s="218"/>
      <c r="K240" s="79"/>
      <c r="L240" s="225" t="str">
        <f>IF(J240&lt;&gt;"",ROUNDDOWN(IF(AND(OR(E240=選択肢①!$F$49,E240=選択肢①!$F$50),K240="kWh"),SA!J240*選択肢①!$E$55,SA!J240),0),"")</f>
        <v/>
      </c>
      <c r="M240" s="224"/>
    </row>
    <row r="241" spans="2:13">
      <c r="B241" s="153"/>
      <c r="C241" s="153"/>
      <c r="D241" s="78"/>
      <c r="E241" s="79"/>
      <c r="F241" s="100" t="str">
        <f>IFERROR(VLOOKUP(E241,選択肢①!$F$44:$G$51,2,0),"")</f>
        <v/>
      </c>
      <c r="G241" s="79"/>
      <c r="H241" s="83"/>
      <c r="I241" s="69"/>
      <c r="J241" s="218"/>
      <c r="K241" s="79"/>
      <c r="L241" s="225" t="str">
        <f>IF(J241&lt;&gt;"",ROUNDDOWN(IF(AND(OR(E241=選択肢①!$F$49,E241=選択肢①!$F$50),K241="kWh"),SA!J241*選択肢①!$E$55,SA!J241),0),"")</f>
        <v/>
      </c>
      <c r="M241" s="224"/>
    </row>
    <row r="242" spans="2:13">
      <c r="B242" s="153"/>
      <c r="C242" s="153"/>
      <c r="D242" s="78"/>
      <c r="E242" s="79"/>
      <c r="F242" s="100" t="str">
        <f>IFERROR(VLOOKUP(E242,選択肢①!$F$44:$G$51,2,0),"")</f>
        <v/>
      </c>
      <c r="G242" s="79"/>
      <c r="H242" s="83"/>
      <c r="I242" s="69"/>
      <c r="J242" s="218"/>
      <c r="K242" s="79"/>
      <c r="L242" s="225" t="str">
        <f>IF(J242&lt;&gt;"",ROUNDDOWN(IF(AND(OR(E242=選択肢①!$F$49,E242=選択肢①!$F$50),K242="kWh"),SA!J242*選択肢①!$E$55,SA!J242),0),"")</f>
        <v/>
      </c>
      <c r="M242" s="224"/>
    </row>
    <row r="243" spans="2:13">
      <c r="B243" s="153"/>
      <c r="C243" s="153"/>
      <c r="D243" s="78"/>
      <c r="E243" s="79"/>
      <c r="F243" s="100" t="str">
        <f>IFERROR(VLOOKUP(E243,選択肢①!$F$44:$G$51,2,0),"")</f>
        <v/>
      </c>
      <c r="G243" s="79"/>
      <c r="H243" s="83"/>
      <c r="I243" s="69"/>
      <c r="J243" s="218"/>
      <c r="K243" s="79"/>
      <c r="L243" s="225" t="str">
        <f>IF(J243&lt;&gt;"",ROUNDDOWN(IF(AND(OR(E243=選択肢①!$F$49,E243=選択肢①!$F$50),K243="kWh"),SA!J243*選択肢①!$E$55,SA!J243),0),"")</f>
        <v/>
      </c>
      <c r="M243" s="224"/>
    </row>
    <row r="244" spans="2:13">
      <c r="B244" s="153"/>
      <c r="C244" s="153"/>
      <c r="D244" s="78"/>
      <c r="E244" s="79"/>
      <c r="F244" s="100" t="str">
        <f>IFERROR(VLOOKUP(E244,選択肢①!$F$44:$G$51,2,0),"")</f>
        <v/>
      </c>
      <c r="G244" s="79"/>
      <c r="H244" s="83"/>
      <c r="I244" s="69"/>
      <c r="J244" s="218"/>
      <c r="K244" s="79"/>
      <c r="L244" s="225" t="str">
        <f>IF(J244&lt;&gt;"",ROUNDDOWN(IF(AND(OR(E244=選択肢①!$F$49,E244=選択肢①!$F$50),K244="kWh"),SA!J244*選択肢①!$E$55,SA!J244),0),"")</f>
        <v/>
      </c>
      <c r="M244" s="224"/>
    </row>
    <row r="245" spans="2:13">
      <c r="B245" s="153"/>
      <c r="C245" s="153"/>
      <c r="D245" s="78"/>
      <c r="E245" s="79"/>
      <c r="F245" s="100" t="str">
        <f>IFERROR(VLOOKUP(E245,選択肢①!$F$44:$G$51,2,0),"")</f>
        <v/>
      </c>
      <c r="G245" s="79"/>
      <c r="H245" s="83"/>
      <c r="I245" s="69"/>
      <c r="J245" s="218"/>
      <c r="K245" s="79"/>
      <c r="L245" s="225" t="str">
        <f>IF(J245&lt;&gt;"",ROUNDDOWN(IF(AND(OR(E245=選択肢①!$F$49,E245=選択肢①!$F$50),K245="kWh"),SA!J245*選択肢①!$E$55,SA!J245),0),"")</f>
        <v/>
      </c>
      <c r="M245" s="224"/>
    </row>
    <row r="246" spans="2:13">
      <c r="B246" s="153"/>
      <c r="C246" s="153"/>
      <c r="D246" s="78"/>
      <c r="E246" s="79"/>
      <c r="F246" s="100" t="str">
        <f>IFERROR(VLOOKUP(E246,選択肢①!$F$44:$G$51,2,0),"")</f>
        <v/>
      </c>
      <c r="G246" s="79"/>
      <c r="H246" s="83"/>
      <c r="I246" s="69"/>
      <c r="J246" s="218"/>
      <c r="K246" s="79"/>
      <c r="L246" s="225" t="str">
        <f>IF(J246&lt;&gt;"",ROUNDDOWN(IF(AND(OR(E246=選択肢①!$F$49,E246=選択肢①!$F$50),K246="kWh"),SA!J246*選択肢①!$E$55,SA!J246),0),"")</f>
        <v/>
      </c>
      <c r="M246" s="224"/>
    </row>
    <row r="247" spans="2:13">
      <c r="B247" s="153"/>
      <c r="C247" s="153"/>
      <c r="D247" s="78"/>
      <c r="E247" s="79"/>
      <c r="F247" s="100" t="str">
        <f>IFERROR(VLOOKUP(E247,選択肢①!$F$44:$G$51,2,0),"")</f>
        <v/>
      </c>
      <c r="G247" s="79"/>
      <c r="H247" s="83"/>
      <c r="I247" s="69"/>
      <c r="J247" s="218"/>
      <c r="K247" s="79"/>
      <c r="L247" s="225" t="str">
        <f>IF(J247&lt;&gt;"",ROUNDDOWN(IF(AND(OR(E247=選択肢①!$F$49,E247=選択肢①!$F$50),K247="kWh"),SA!J247*選択肢①!$E$55,SA!J247),0),"")</f>
        <v/>
      </c>
      <c r="M247" s="224"/>
    </row>
    <row r="248" spans="2:13">
      <c r="B248" s="153"/>
      <c r="C248" s="153"/>
      <c r="D248" s="78"/>
      <c r="E248" s="79"/>
      <c r="F248" s="100" t="str">
        <f>IFERROR(VLOOKUP(E248,選択肢①!$F$44:$G$51,2,0),"")</f>
        <v/>
      </c>
      <c r="G248" s="79"/>
      <c r="H248" s="83"/>
      <c r="I248" s="69"/>
      <c r="J248" s="218"/>
      <c r="K248" s="79"/>
      <c r="L248" s="225" t="str">
        <f>IF(J248&lt;&gt;"",ROUNDDOWN(IF(AND(OR(E248=選択肢①!$F$49,E248=選択肢①!$F$50),K248="kWh"),SA!J248*選択肢①!$E$55,SA!J248),0),"")</f>
        <v/>
      </c>
      <c r="M248" s="224"/>
    </row>
    <row r="249" spans="2:13">
      <c r="B249" s="153"/>
      <c r="C249" s="153"/>
      <c r="D249" s="78"/>
      <c r="E249" s="79"/>
      <c r="F249" s="100" t="str">
        <f>IFERROR(VLOOKUP(E249,選択肢①!$F$44:$G$51,2,0),"")</f>
        <v/>
      </c>
      <c r="G249" s="79"/>
      <c r="H249" s="83"/>
      <c r="I249" s="69"/>
      <c r="J249" s="218"/>
      <c r="K249" s="79"/>
      <c r="L249" s="225" t="str">
        <f>IF(J249&lt;&gt;"",ROUNDDOWN(IF(AND(OR(E249=選択肢①!$F$49,E249=選択肢①!$F$50),K249="kWh"),SA!J249*選択肢①!$E$55,SA!J249),0),"")</f>
        <v/>
      </c>
      <c r="M249" s="224"/>
    </row>
    <row r="250" spans="2:13">
      <c r="B250" s="153"/>
      <c r="C250" s="153"/>
      <c r="D250" s="78"/>
      <c r="E250" s="79"/>
      <c r="F250" s="100" t="str">
        <f>IFERROR(VLOOKUP(E250,選択肢①!$F$44:$G$51,2,0),"")</f>
        <v/>
      </c>
      <c r="G250" s="79"/>
      <c r="H250" s="83"/>
      <c r="I250" s="69"/>
      <c r="J250" s="218"/>
      <c r="K250" s="79"/>
      <c r="L250" s="225" t="str">
        <f>IF(J250&lt;&gt;"",ROUNDDOWN(IF(AND(OR(E250=選択肢①!$F$49,E250=選択肢①!$F$50),K250="kWh"),SA!J250*選択肢①!$E$55,SA!J250),0),"")</f>
        <v/>
      </c>
      <c r="M250" s="224"/>
    </row>
    <row r="251" spans="2:13">
      <c r="B251" s="153"/>
      <c r="C251" s="153"/>
      <c r="D251" s="78"/>
      <c r="E251" s="79"/>
      <c r="F251" s="100" t="str">
        <f>IFERROR(VLOOKUP(E251,選択肢①!$F$44:$G$51,2,0),"")</f>
        <v/>
      </c>
      <c r="G251" s="79"/>
      <c r="H251" s="83"/>
      <c r="I251" s="69"/>
      <c r="J251" s="218"/>
      <c r="K251" s="79"/>
      <c r="L251" s="225" t="str">
        <f>IF(J251&lt;&gt;"",ROUNDDOWN(IF(AND(OR(E251=選択肢①!$F$49,E251=選択肢①!$F$50),K251="kWh"),SA!J251*選択肢①!$E$55,SA!J251),0),"")</f>
        <v/>
      </c>
      <c r="M251" s="224"/>
    </row>
    <row r="252" spans="2:13">
      <c r="B252" s="153"/>
      <c r="C252" s="153"/>
      <c r="D252" s="78"/>
      <c r="E252" s="79"/>
      <c r="F252" s="100" t="str">
        <f>IFERROR(VLOOKUP(E252,選択肢①!$F$44:$G$51,2,0),"")</f>
        <v/>
      </c>
      <c r="G252" s="79"/>
      <c r="H252" s="83"/>
      <c r="I252" s="69"/>
      <c r="J252" s="218"/>
      <c r="K252" s="79"/>
      <c r="L252" s="225" t="str">
        <f>IF(J252&lt;&gt;"",ROUNDDOWN(IF(AND(OR(E252=選択肢①!$F$49,E252=選択肢①!$F$50),K252="kWh"),SA!J252*選択肢①!$E$55,SA!J252),0),"")</f>
        <v/>
      </c>
      <c r="M252" s="224"/>
    </row>
    <row r="253" spans="2:13">
      <c r="B253" s="153"/>
      <c r="C253" s="153"/>
      <c r="D253" s="78"/>
      <c r="E253" s="79"/>
      <c r="F253" s="100" t="str">
        <f>IFERROR(VLOOKUP(E253,選択肢①!$F$44:$G$51,2,0),"")</f>
        <v/>
      </c>
      <c r="G253" s="79"/>
      <c r="H253" s="83"/>
      <c r="I253" s="69"/>
      <c r="J253" s="218"/>
      <c r="K253" s="79"/>
      <c r="L253" s="225" t="str">
        <f>IF(J253&lt;&gt;"",ROUNDDOWN(IF(AND(OR(E253=選択肢①!$F$49,E253=選択肢①!$F$50),K253="kWh"),SA!J253*選択肢①!$E$55,SA!J253),0),"")</f>
        <v/>
      </c>
      <c r="M253" s="224"/>
    </row>
    <row r="254" spans="2:13">
      <c r="B254" s="153"/>
      <c r="C254" s="153"/>
      <c r="D254" s="78"/>
      <c r="E254" s="79"/>
      <c r="F254" s="100" t="str">
        <f>IFERROR(VLOOKUP(E254,選択肢①!$F$44:$G$51,2,0),"")</f>
        <v/>
      </c>
      <c r="G254" s="79"/>
      <c r="H254" s="83"/>
      <c r="I254" s="69"/>
      <c r="J254" s="218"/>
      <c r="K254" s="79"/>
      <c r="L254" s="225" t="str">
        <f>IF(J254&lt;&gt;"",ROUNDDOWN(IF(AND(OR(E254=選択肢①!$F$49,E254=選択肢①!$F$50),K254="kWh"),SA!J254*選択肢①!$E$55,SA!J254),0),"")</f>
        <v/>
      </c>
      <c r="M254" s="224"/>
    </row>
    <row r="255" spans="2:13">
      <c r="B255" s="153"/>
      <c r="C255" s="153"/>
      <c r="D255" s="78"/>
      <c r="E255" s="79"/>
      <c r="F255" s="100" t="str">
        <f>IFERROR(VLOOKUP(E255,選択肢①!$F$44:$G$51,2,0),"")</f>
        <v/>
      </c>
      <c r="G255" s="79"/>
      <c r="H255" s="83"/>
      <c r="I255" s="69"/>
      <c r="J255" s="218"/>
      <c r="K255" s="79"/>
      <c r="L255" s="225" t="str">
        <f>IF(J255&lt;&gt;"",ROUNDDOWN(IF(AND(OR(E255=選択肢①!$F$49,E255=選択肢①!$F$50),K255="kWh"),SA!J255*選択肢①!$E$55,SA!J255),0),"")</f>
        <v/>
      </c>
      <c r="M255" s="224"/>
    </row>
    <row r="256" spans="2:13">
      <c r="B256" s="153"/>
      <c r="C256" s="153"/>
      <c r="D256" s="78"/>
      <c r="E256" s="79"/>
      <c r="F256" s="100" t="str">
        <f>IFERROR(VLOOKUP(E256,選択肢①!$F$44:$G$51,2,0),"")</f>
        <v/>
      </c>
      <c r="G256" s="79"/>
      <c r="H256" s="83"/>
      <c r="I256" s="69"/>
      <c r="J256" s="218"/>
      <c r="K256" s="79"/>
      <c r="L256" s="225" t="str">
        <f>IF(J256&lt;&gt;"",ROUNDDOWN(IF(AND(OR(E256=選択肢①!$F$49,E256=選択肢①!$F$50),K256="kWh"),SA!J256*選択肢①!$E$55,SA!J256),0),"")</f>
        <v/>
      </c>
      <c r="M256" s="224"/>
    </row>
    <row r="257" spans="2:13">
      <c r="B257" s="153"/>
      <c r="C257" s="153"/>
      <c r="D257" s="78"/>
      <c r="E257" s="79"/>
      <c r="F257" s="100" t="str">
        <f>IFERROR(VLOOKUP(E257,選択肢①!$F$44:$G$51,2,0),"")</f>
        <v/>
      </c>
      <c r="G257" s="79"/>
      <c r="H257" s="83"/>
      <c r="I257" s="69"/>
      <c r="J257" s="218"/>
      <c r="K257" s="79"/>
      <c r="L257" s="225" t="str">
        <f>IF(J257&lt;&gt;"",ROUNDDOWN(IF(AND(OR(E257=選択肢①!$F$49,E257=選択肢①!$F$50),K257="kWh"),SA!J257*選択肢①!$E$55,SA!J257),0),"")</f>
        <v/>
      </c>
      <c r="M257" s="224"/>
    </row>
    <row r="258" spans="2:13">
      <c r="B258" s="153"/>
      <c r="C258" s="153"/>
      <c r="D258" s="78"/>
      <c r="E258" s="79"/>
      <c r="F258" s="100" t="str">
        <f>IFERROR(VLOOKUP(E258,選択肢①!$F$44:$G$51,2,0),"")</f>
        <v/>
      </c>
      <c r="G258" s="79"/>
      <c r="H258" s="83"/>
      <c r="I258" s="69"/>
      <c r="J258" s="218"/>
      <c r="K258" s="79"/>
      <c r="L258" s="225" t="str">
        <f>IF(J258&lt;&gt;"",ROUNDDOWN(IF(AND(OR(E258=選択肢①!$F$49,E258=選択肢①!$F$50),K258="kWh"),SA!J258*選択肢①!$E$55,SA!J258),0),"")</f>
        <v/>
      </c>
      <c r="M258" s="224"/>
    </row>
    <row r="259" spans="2:13">
      <c r="B259" s="153"/>
      <c r="C259" s="153"/>
      <c r="D259" s="78"/>
      <c r="E259" s="79"/>
      <c r="F259" s="100" t="str">
        <f>IFERROR(VLOOKUP(E259,選択肢①!$F$44:$G$51,2,0),"")</f>
        <v/>
      </c>
      <c r="G259" s="79"/>
      <c r="H259" s="83"/>
      <c r="I259" s="69"/>
      <c r="J259" s="218"/>
      <c r="K259" s="79"/>
      <c r="L259" s="225" t="str">
        <f>IF(J259&lt;&gt;"",ROUNDDOWN(IF(AND(OR(E259=選択肢①!$F$49,E259=選択肢①!$F$50),K259="kWh"),SA!J259*選択肢①!$E$55,SA!J259),0),"")</f>
        <v/>
      </c>
      <c r="M259" s="224"/>
    </row>
    <row r="260" spans="2:13">
      <c r="B260" s="153"/>
      <c r="C260" s="153"/>
      <c r="D260" s="78"/>
      <c r="E260" s="79"/>
      <c r="F260" s="100" t="str">
        <f>IFERROR(VLOOKUP(E260,選択肢①!$F$44:$G$51,2,0),"")</f>
        <v/>
      </c>
      <c r="G260" s="79"/>
      <c r="H260" s="83"/>
      <c r="I260" s="69"/>
      <c r="J260" s="218"/>
      <c r="K260" s="79"/>
      <c r="L260" s="225" t="str">
        <f>IF(J260&lt;&gt;"",ROUNDDOWN(IF(AND(OR(E260=選択肢①!$F$49,E260=選択肢①!$F$50),K260="kWh"),SA!J260*選択肢①!$E$55,SA!J260),0),"")</f>
        <v/>
      </c>
      <c r="M260" s="224"/>
    </row>
    <row r="261" spans="2:13">
      <c r="B261" s="153"/>
      <c r="C261" s="153"/>
      <c r="D261" s="78"/>
      <c r="E261" s="79"/>
      <c r="F261" s="100" t="str">
        <f>IFERROR(VLOOKUP(E261,選択肢①!$F$44:$G$51,2,0),"")</f>
        <v/>
      </c>
      <c r="G261" s="79"/>
      <c r="H261" s="83"/>
      <c r="I261" s="69"/>
      <c r="J261" s="218"/>
      <c r="K261" s="79"/>
      <c r="L261" s="225" t="str">
        <f>IF(J261&lt;&gt;"",ROUNDDOWN(IF(AND(OR(E261=選択肢①!$F$49,E261=選択肢①!$F$50),K261="kWh"),SA!J261*選択肢①!$E$55,SA!J261),0),"")</f>
        <v/>
      </c>
      <c r="M261" s="224"/>
    </row>
    <row r="262" spans="2:13">
      <c r="B262" s="153"/>
      <c r="C262" s="153"/>
      <c r="D262" s="78"/>
      <c r="E262" s="79"/>
      <c r="F262" s="100" t="str">
        <f>IFERROR(VLOOKUP(E262,選択肢①!$F$44:$G$51,2,0),"")</f>
        <v/>
      </c>
      <c r="G262" s="79"/>
      <c r="H262" s="83"/>
      <c r="I262" s="69"/>
      <c r="J262" s="218"/>
      <c r="K262" s="79"/>
      <c r="L262" s="225" t="str">
        <f>IF(J262&lt;&gt;"",ROUNDDOWN(IF(AND(OR(E262=選択肢①!$F$49,E262=選択肢①!$F$50),K262="kWh"),SA!J262*選択肢①!$E$55,SA!J262),0),"")</f>
        <v/>
      </c>
      <c r="M262" s="224"/>
    </row>
    <row r="263" spans="2:13">
      <c r="B263" s="153"/>
      <c r="C263" s="153"/>
      <c r="D263" s="78"/>
      <c r="E263" s="79"/>
      <c r="F263" s="100" t="str">
        <f>IFERROR(VLOOKUP(E263,選択肢①!$F$44:$G$51,2,0),"")</f>
        <v/>
      </c>
      <c r="G263" s="79"/>
      <c r="H263" s="83"/>
      <c r="I263" s="69"/>
      <c r="J263" s="218"/>
      <c r="K263" s="79"/>
      <c r="L263" s="225" t="str">
        <f>IF(J263&lt;&gt;"",ROUNDDOWN(IF(AND(OR(E263=選択肢①!$F$49,E263=選択肢①!$F$50),K263="kWh"),SA!J263*選択肢①!$E$55,SA!J263),0),"")</f>
        <v/>
      </c>
      <c r="M263" s="224"/>
    </row>
    <row r="264" spans="2:13">
      <c r="B264" s="153"/>
      <c r="C264" s="153"/>
      <c r="D264" s="78"/>
      <c r="E264" s="79"/>
      <c r="F264" s="100" t="str">
        <f>IFERROR(VLOOKUP(E264,選択肢①!$F$44:$G$51,2,0),"")</f>
        <v/>
      </c>
      <c r="G264" s="79"/>
      <c r="H264" s="83"/>
      <c r="I264" s="69"/>
      <c r="J264" s="218"/>
      <c r="K264" s="79"/>
      <c r="L264" s="225" t="str">
        <f>IF(J264&lt;&gt;"",ROUNDDOWN(IF(AND(OR(E264=選択肢①!$F$49,E264=選択肢①!$F$50),K264="kWh"),SA!J264*選択肢①!$E$55,SA!J264),0),"")</f>
        <v/>
      </c>
      <c r="M264" s="224"/>
    </row>
    <row r="265" spans="2:13">
      <c r="B265" s="153"/>
      <c r="C265" s="153"/>
      <c r="D265" s="78"/>
      <c r="E265" s="79"/>
      <c r="F265" s="100" t="str">
        <f>IFERROR(VLOOKUP(E265,選択肢①!$F$44:$G$51,2,0),"")</f>
        <v/>
      </c>
      <c r="G265" s="79"/>
      <c r="H265" s="83"/>
      <c r="I265" s="69"/>
      <c r="J265" s="218"/>
      <c r="K265" s="79"/>
      <c r="L265" s="225" t="str">
        <f>IF(J265&lt;&gt;"",ROUNDDOWN(IF(AND(OR(E265=選択肢①!$F$49,E265=選択肢①!$F$50),K265="kWh"),SA!J265*選択肢①!$E$55,SA!J265),0),"")</f>
        <v/>
      </c>
      <c r="M265" s="224"/>
    </row>
    <row r="266" spans="2:13">
      <c r="B266" s="153"/>
      <c r="C266" s="153"/>
      <c r="D266" s="78"/>
      <c r="E266" s="79"/>
      <c r="F266" s="100" t="str">
        <f>IFERROR(VLOOKUP(E266,選択肢①!$F$44:$G$51,2,0),"")</f>
        <v/>
      </c>
      <c r="G266" s="79"/>
      <c r="H266" s="83"/>
      <c r="I266" s="69"/>
      <c r="J266" s="218"/>
      <c r="K266" s="79"/>
      <c r="L266" s="225" t="str">
        <f>IF(J266&lt;&gt;"",ROUNDDOWN(IF(AND(OR(E266=選択肢①!$F$49,E266=選択肢①!$F$50),K266="kWh"),SA!J266*選択肢①!$E$55,SA!J266),0),"")</f>
        <v/>
      </c>
      <c r="M266" s="224"/>
    </row>
    <row r="267" spans="2:13">
      <c r="B267" s="153"/>
      <c r="C267" s="153"/>
      <c r="D267" s="78"/>
      <c r="E267" s="79"/>
      <c r="F267" s="100" t="str">
        <f>IFERROR(VLOOKUP(E267,選択肢①!$F$44:$G$51,2,0),"")</f>
        <v/>
      </c>
      <c r="G267" s="79"/>
      <c r="H267" s="83"/>
      <c r="I267" s="69"/>
      <c r="J267" s="218"/>
      <c r="K267" s="79"/>
      <c r="L267" s="225" t="str">
        <f>IF(J267&lt;&gt;"",ROUNDDOWN(IF(AND(OR(E267=選択肢①!$F$49,E267=選択肢①!$F$50),K267="kWh"),SA!J267*選択肢①!$E$55,SA!J267),0),"")</f>
        <v/>
      </c>
      <c r="M267" s="224"/>
    </row>
    <row r="268" spans="2:13">
      <c r="B268" s="153"/>
      <c r="C268" s="153"/>
      <c r="D268" s="78"/>
      <c r="E268" s="79"/>
      <c r="F268" s="100" t="str">
        <f>IFERROR(VLOOKUP(E268,選択肢①!$F$44:$G$51,2,0),"")</f>
        <v/>
      </c>
      <c r="G268" s="79"/>
      <c r="H268" s="83"/>
      <c r="I268" s="69"/>
      <c r="J268" s="218"/>
      <c r="K268" s="79"/>
      <c r="L268" s="225" t="str">
        <f>IF(J268&lt;&gt;"",ROUNDDOWN(IF(AND(OR(E268=選択肢①!$F$49,E268=選択肢①!$F$50),K268="kWh"),SA!J268*選択肢①!$E$55,SA!J268),0),"")</f>
        <v/>
      </c>
      <c r="M268" s="224"/>
    </row>
    <row r="269" spans="2:13">
      <c r="B269" s="153"/>
      <c r="C269" s="153"/>
      <c r="D269" s="78"/>
      <c r="E269" s="79"/>
      <c r="F269" s="100" t="str">
        <f>IFERROR(VLOOKUP(E269,選択肢①!$F$44:$G$51,2,0),"")</f>
        <v/>
      </c>
      <c r="G269" s="79"/>
      <c r="H269" s="83"/>
      <c r="I269" s="69"/>
      <c r="J269" s="218"/>
      <c r="K269" s="79"/>
      <c r="L269" s="225" t="str">
        <f>IF(J269&lt;&gt;"",ROUNDDOWN(IF(AND(OR(E269=選択肢①!$F$49,E269=選択肢①!$F$50),K269="kWh"),SA!J269*選択肢①!$E$55,SA!J269),0),"")</f>
        <v/>
      </c>
      <c r="M269" s="224"/>
    </row>
    <row r="270" spans="2:13">
      <c r="B270" s="153"/>
      <c r="C270" s="153"/>
      <c r="D270" s="78"/>
      <c r="E270" s="79"/>
      <c r="F270" s="100" t="str">
        <f>IFERROR(VLOOKUP(E270,選択肢①!$F$44:$G$51,2,0),"")</f>
        <v/>
      </c>
      <c r="G270" s="79"/>
      <c r="H270" s="83"/>
      <c r="I270" s="69"/>
      <c r="J270" s="218"/>
      <c r="K270" s="79"/>
      <c r="L270" s="225" t="str">
        <f>IF(J270&lt;&gt;"",ROUNDDOWN(IF(AND(OR(E270=選択肢①!$F$49,E270=選択肢①!$F$50),K270="kWh"),SA!J270*選択肢①!$E$55,SA!J270),0),"")</f>
        <v/>
      </c>
      <c r="M270" s="224"/>
    </row>
    <row r="271" spans="2:13">
      <c r="B271" s="153"/>
      <c r="C271" s="153"/>
      <c r="D271" s="78"/>
      <c r="E271" s="79"/>
      <c r="F271" s="100" t="str">
        <f>IFERROR(VLOOKUP(E271,選択肢①!$F$44:$G$51,2,0),"")</f>
        <v/>
      </c>
      <c r="G271" s="79"/>
      <c r="H271" s="83"/>
      <c r="I271" s="69"/>
      <c r="J271" s="218"/>
      <c r="K271" s="79"/>
      <c r="L271" s="225" t="str">
        <f>IF(J271&lt;&gt;"",ROUNDDOWN(IF(AND(OR(E271=選択肢①!$F$49,E271=選択肢①!$F$50),K271="kWh"),SA!J271*選択肢①!$E$55,SA!J271),0),"")</f>
        <v/>
      </c>
      <c r="M271" s="224"/>
    </row>
    <row r="272" spans="2:13">
      <c r="B272" s="153"/>
      <c r="C272" s="153"/>
      <c r="D272" s="78"/>
      <c r="E272" s="79"/>
      <c r="F272" s="100" t="str">
        <f>IFERROR(VLOOKUP(E272,選択肢①!$F$44:$G$51,2,0),"")</f>
        <v/>
      </c>
      <c r="G272" s="79"/>
      <c r="H272" s="83"/>
      <c r="I272" s="69"/>
      <c r="J272" s="218"/>
      <c r="K272" s="79"/>
      <c r="L272" s="225" t="str">
        <f>IF(J272&lt;&gt;"",ROUNDDOWN(IF(AND(OR(E272=選択肢①!$F$49,E272=選択肢①!$F$50),K272="kWh"),SA!J272*選択肢①!$E$55,SA!J272),0),"")</f>
        <v/>
      </c>
      <c r="M272" s="224"/>
    </row>
    <row r="273" spans="2:13">
      <c r="B273" s="153"/>
      <c r="C273" s="153"/>
      <c r="D273" s="78"/>
      <c r="E273" s="79"/>
      <c r="F273" s="100" t="str">
        <f>IFERROR(VLOOKUP(E273,選択肢①!$F$44:$G$51,2,0),"")</f>
        <v/>
      </c>
      <c r="G273" s="79"/>
      <c r="H273" s="83"/>
      <c r="I273" s="69"/>
      <c r="J273" s="218"/>
      <c r="K273" s="79"/>
      <c r="L273" s="225" t="str">
        <f>IF(J273&lt;&gt;"",ROUNDDOWN(IF(AND(OR(E273=選択肢①!$F$49,E273=選択肢①!$F$50),K273="kWh"),SA!J273*選択肢①!$E$55,SA!J273),0),"")</f>
        <v/>
      </c>
      <c r="M273" s="224"/>
    </row>
    <row r="274" spans="2:13">
      <c r="B274" s="153"/>
      <c r="C274" s="153"/>
      <c r="D274" s="78"/>
      <c r="E274" s="79"/>
      <c r="F274" s="100" t="str">
        <f>IFERROR(VLOOKUP(E274,選択肢①!$F$44:$G$51,2,0),"")</f>
        <v/>
      </c>
      <c r="G274" s="79"/>
      <c r="H274" s="83"/>
      <c r="I274" s="69"/>
      <c r="J274" s="218"/>
      <c r="K274" s="79"/>
      <c r="L274" s="225" t="str">
        <f>IF(J274&lt;&gt;"",ROUNDDOWN(IF(AND(OR(E274=選択肢①!$F$49,E274=選択肢①!$F$50),K274="kWh"),SA!J274*選択肢①!$E$55,SA!J274),0),"")</f>
        <v/>
      </c>
      <c r="M274" s="224"/>
    </row>
    <row r="275" spans="2:13">
      <c r="B275" s="153"/>
      <c r="C275" s="153"/>
      <c r="D275" s="78"/>
      <c r="E275" s="79"/>
      <c r="F275" s="100" t="str">
        <f>IFERROR(VLOOKUP(E275,選択肢①!$F$44:$G$51,2,0),"")</f>
        <v/>
      </c>
      <c r="G275" s="79"/>
      <c r="H275" s="83"/>
      <c r="I275" s="69"/>
      <c r="J275" s="218"/>
      <c r="K275" s="79"/>
      <c r="L275" s="225" t="str">
        <f>IF(J275&lt;&gt;"",ROUNDDOWN(IF(AND(OR(E275=選択肢①!$F$49,E275=選択肢①!$F$50),K275="kWh"),SA!J275*選択肢①!$E$55,SA!J275),0),"")</f>
        <v/>
      </c>
      <c r="M275" s="224"/>
    </row>
    <row r="276" spans="2:13">
      <c r="B276" s="153"/>
      <c r="C276" s="153"/>
      <c r="D276" s="78"/>
      <c r="E276" s="79"/>
      <c r="F276" s="100" t="str">
        <f>IFERROR(VLOOKUP(E276,選択肢①!$F$44:$G$51,2,0),"")</f>
        <v/>
      </c>
      <c r="G276" s="79"/>
      <c r="H276" s="83"/>
      <c r="I276" s="69"/>
      <c r="J276" s="218"/>
      <c r="K276" s="79"/>
      <c r="L276" s="225" t="str">
        <f>IF(J276&lt;&gt;"",ROUNDDOWN(IF(AND(OR(E276=選択肢①!$F$49,E276=選択肢①!$F$50),K276="kWh"),SA!J276*選択肢①!$E$55,SA!J276),0),"")</f>
        <v/>
      </c>
      <c r="M276" s="224"/>
    </row>
    <row r="277" spans="2:13">
      <c r="B277" s="153"/>
      <c r="C277" s="153"/>
      <c r="D277" s="78"/>
      <c r="E277" s="79"/>
      <c r="F277" s="100" t="str">
        <f>IFERROR(VLOOKUP(E277,選択肢①!$F$44:$G$51,2,0),"")</f>
        <v/>
      </c>
      <c r="G277" s="79"/>
      <c r="H277" s="83"/>
      <c r="I277" s="69"/>
      <c r="J277" s="218"/>
      <c r="K277" s="79"/>
      <c r="L277" s="225" t="str">
        <f>IF(J277&lt;&gt;"",ROUNDDOWN(IF(AND(OR(E277=選択肢①!$F$49,E277=選択肢①!$F$50),K277="kWh"),SA!J277*選択肢①!$E$55,SA!J277),0),"")</f>
        <v/>
      </c>
      <c r="M277" s="224"/>
    </row>
    <row r="278" spans="2:13">
      <c r="B278" s="153"/>
      <c r="C278" s="153"/>
      <c r="D278" s="78"/>
      <c r="E278" s="79"/>
      <c r="F278" s="100" t="str">
        <f>IFERROR(VLOOKUP(E278,選択肢①!$F$44:$G$51,2,0),"")</f>
        <v/>
      </c>
      <c r="G278" s="79"/>
      <c r="H278" s="83"/>
      <c r="I278" s="69"/>
      <c r="J278" s="218"/>
      <c r="K278" s="79"/>
      <c r="L278" s="225" t="str">
        <f>IF(J278&lt;&gt;"",ROUNDDOWN(IF(AND(OR(E278=選択肢①!$F$49,E278=選択肢①!$F$50),K278="kWh"),SA!J278*選択肢①!$E$55,SA!J278),0),"")</f>
        <v/>
      </c>
      <c r="M278" s="224"/>
    </row>
    <row r="279" spans="2:13">
      <c r="B279" s="153"/>
      <c r="C279" s="153"/>
      <c r="D279" s="78"/>
      <c r="E279" s="79"/>
      <c r="F279" s="100" t="str">
        <f>IFERROR(VLOOKUP(E279,選択肢①!$F$44:$G$51,2,0),"")</f>
        <v/>
      </c>
      <c r="G279" s="79"/>
      <c r="H279" s="83"/>
      <c r="I279" s="69"/>
      <c r="J279" s="218"/>
      <c r="K279" s="79"/>
      <c r="L279" s="225" t="str">
        <f>IF(J279&lt;&gt;"",ROUNDDOWN(IF(AND(OR(E279=選択肢①!$F$49,E279=選択肢①!$F$50),K279="kWh"),SA!J279*選択肢①!$E$55,SA!J279),0),"")</f>
        <v/>
      </c>
      <c r="M279" s="224"/>
    </row>
    <row r="280" spans="2:13">
      <c r="B280" s="153"/>
      <c r="C280" s="153"/>
      <c r="D280" s="78"/>
      <c r="E280" s="79"/>
      <c r="F280" s="100" t="str">
        <f>IFERROR(VLOOKUP(E280,選択肢①!$F$44:$G$51,2,0),"")</f>
        <v/>
      </c>
      <c r="G280" s="79"/>
      <c r="H280" s="83"/>
      <c r="I280" s="69"/>
      <c r="J280" s="218"/>
      <c r="K280" s="79"/>
      <c r="L280" s="225" t="str">
        <f>IF(J280&lt;&gt;"",ROUNDDOWN(IF(AND(OR(E280=選択肢①!$F$49,E280=選択肢①!$F$50),K280="kWh"),SA!J280*選択肢①!$E$55,SA!J280),0),"")</f>
        <v/>
      </c>
      <c r="M280" s="224"/>
    </row>
    <row r="281" spans="2:13">
      <c r="B281" s="153"/>
      <c r="C281" s="153"/>
      <c r="D281" s="78"/>
      <c r="E281" s="79"/>
      <c r="F281" s="100" t="str">
        <f>IFERROR(VLOOKUP(E281,選択肢①!$F$44:$G$51,2,0),"")</f>
        <v/>
      </c>
      <c r="G281" s="79"/>
      <c r="H281" s="83"/>
      <c r="I281" s="69"/>
      <c r="J281" s="218"/>
      <c r="K281" s="79"/>
      <c r="L281" s="225" t="str">
        <f>IF(J281&lt;&gt;"",ROUNDDOWN(IF(AND(OR(E281=選択肢①!$F$49,E281=選択肢①!$F$50),K281="kWh"),SA!J281*選択肢①!$E$55,SA!J281),0),"")</f>
        <v/>
      </c>
      <c r="M281" s="224"/>
    </row>
    <row r="282" spans="2:13">
      <c r="B282" s="153"/>
      <c r="C282" s="153"/>
      <c r="D282" s="78"/>
      <c r="E282" s="79"/>
      <c r="F282" s="100" t="str">
        <f>IFERROR(VLOOKUP(E282,選択肢①!$F$44:$G$51,2,0),"")</f>
        <v/>
      </c>
      <c r="G282" s="79"/>
      <c r="H282" s="83"/>
      <c r="I282" s="69"/>
      <c r="J282" s="218"/>
      <c r="K282" s="79"/>
      <c r="L282" s="225" t="str">
        <f>IF(J282&lt;&gt;"",ROUNDDOWN(IF(AND(OR(E282=選択肢①!$F$49,E282=選択肢①!$F$50),K282="kWh"),SA!J282*選択肢①!$E$55,SA!J282),0),"")</f>
        <v/>
      </c>
      <c r="M282" s="224"/>
    </row>
    <row r="283" spans="2:13">
      <c r="B283" s="153"/>
      <c r="C283" s="153"/>
      <c r="D283" s="78"/>
      <c r="E283" s="79"/>
      <c r="F283" s="100" t="str">
        <f>IFERROR(VLOOKUP(E283,選択肢①!$F$44:$G$51,2,0),"")</f>
        <v/>
      </c>
      <c r="G283" s="79"/>
      <c r="H283" s="83"/>
      <c r="I283" s="69"/>
      <c r="J283" s="218"/>
      <c r="K283" s="79"/>
      <c r="L283" s="225" t="str">
        <f>IF(J283&lt;&gt;"",ROUNDDOWN(IF(AND(OR(E283=選択肢①!$F$49,E283=選択肢①!$F$50),K283="kWh"),SA!J283*選択肢①!$E$55,SA!J283),0),"")</f>
        <v/>
      </c>
      <c r="M283" s="224"/>
    </row>
    <row r="284" spans="2:13">
      <c r="B284" s="153"/>
      <c r="C284" s="153"/>
      <c r="D284" s="78"/>
      <c r="E284" s="79"/>
      <c r="F284" s="100" t="str">
        <f>IFERROR(VLOOKUP(E284,選択肢①!$F$44:$G$51,2,0),"")</f>
        <v/>
      </c>
      <c r="G284" s="79"/>
      <c r="H284" s="83"/>
      <c r="I284" s="69"/>
      <c r="J284" s="218"/>
      <c r="K284" s="79"/>
      <c r="L284" s="225" t="str">
        <f>IF(J284&lt;&gt;"",ROUNDDOWN(IF(AND(OR(E284=選択肢①!$F$49,E284=選択肢①!$F$50),K284="kWh"),SA!J284*選択肢①!$E$55,SA!J284),0),"")</f>
        <v/>
      </c>
      <c r="M284" s="224"/>
    </row>
    <row r="285" spans="2:13">
      <c r="B285" s="153"/>
      <c r="C285" s="153"/>
      <c r="D285" s="78"/>
      <c r="E285" s="79"/>
      <c r="F285" s="100" t="str">
        <f>IFERROR(VLOOKUP(E285,選択肢①!$F$44:$G$51,2,0),"")</f>
        <v/>
      </c>
      <c r="G285" s="79"/>
      <c r="H285" s="83"/>
      <c r="I285" s="69"/>
      <c r="J285" s="218"/>
      <c r="K285" s="79"/>
      <c r="L285" s="225" t="str">
        <f>IF(J285&lt;&gt;"",ROUNDDOWN(IF(AND(OR(E285=選択肢①!$F$49,E285=選択肢①!$F$50),K285="kWh"),SA!J285*選択肢①!$E$55,SA!J285),0),"")</f>
        <v/>
      </c>
      <c r="M285" s="224"/>
    </row>
    <row r="286" spans="2:13">
      <c r="B286" s="153"/>
      <c r="C286" s="153"/>
      <c r="D286" s="78"/>
      <c r="E286" s="79"/>
      <c r="F286" s="100" t="str">
        <f>IFERROR(VLOOKUP(E286,選択肢①!$F$44:$G$51,2,0),"")</f>
        <v/>
      </c>
      <c r="G286" s="79"/>
      <c r="H286" s="83"/>
      <c r="I286" s="69"/>
      <c r="J286" s="218"/>
      <c r="K286" s="79"/>
      <c r="L286" s="225" t="str">
        <f>IF(J286&lt;&gt;"",ROUNDDOWN(IF(AND(OR(E286=選択肢①!$F$49,E286=選択肢①!$F$50),K286="kWh"),SA!J286*選択肢①!$E$55,SA!J286),0),"")</f>
        <v/>
      </c>
      <c r="M286" s="224"/>
    </row>
    <row r="287" spans="2:13">
      <c r="B287" s="153"/>
      <c r="C287" s="153"/>
      <c r="D287" s="78"/>
      <c r="E287" s="79"/>
      <c r="F287" s="100" t="str">
        <f>IFERROR(VLOOKUP(E287,選択肢①!$F$44:$G$51,2,0),"")</f>
        <v/>
      </c>
      <c r="G287" s="79"/>
      <c r="H287" s="83"/>
      <c r="I287" s="69"/>
      <c r="J287" s="218"/>
      <c r="K287" s="79"/>
      <c r="L287" s="225" t="str">
        <f>IF(J287&lt;&gt;"",ROUNDDOWN(IF(AND(OR(E287=選択肢①!$F$49,E287=選択肢①!$F$50),K287="kWh"),SA!J287*選択肢①!$E$55,SA!J287),0),"")</f>
        <v/>
      </c>
      <c r="M287" s="224"/>
    </row>
    <row r="288" spans="2:13">
      <c r="B288" s="153"/>
      <c r="C288" s="153"/>
      <c r="D288" s="78"/>
      <c r="E288" s="79"/>
      <c r="F288" s="100" t="str">
        <f>IFERROR(VLOOKUP(E288,選択肢①!$F$44:$G$51,2,0),"")</f>
        <v/>
      </c>
      <c r="G288" s="79"/>
      <c r="H288" s="83"/>
      <c r="I288" s="69"/>
      <c r="J288" s="218"/>
      <c r="K288" s="79"/>
      <c r="L288" s="225" t="str">
        <f>IF(J288&lt;&gt;"",ROUNDDOWN(IF(AND(OR(E288=選択肢①!$F$49,E288=選択肢①!$F$50),K288="kWh"),SA!J288*選択肢①!$E$55,SA!J288),0),"")</f>
        <v/>
      </c>
      <c r="M288" s="224"/>
    </row>
    <row r="289" spans="2:13">
      <c r="B289" s="153"/>
      <c r="C289" s="153"/>
      <c r="D289" s="78"/>
      <c r="E289" s="79"/>
      <c r="F289" s="100" t="str">
        <f>IFERROR(VLOOKUP(E289,選択肢①!$F$44:$G$51,2,0),"")</f>
        <v/>
      </c>
      <c r="G289" s="79"/>
      <c r="H289" s="83"/>
      <c r="I289" s="69"/>
      <c r="J289" s="218"/>
      <c r="K289" s="79"/>
      <c r="L289" s="225" t="str">
        <f>IF(J289&lt;&gt;"",ROUNDDOWN(IF(AND(OR(E289=選択肢①!$F$49,E289=選択肢①!$F$50),K289="kWh"),SA!J289*選択肢①!$E$55,SA!J289),0),"")</f>
        <v/>
      </c>
      <c r="M289" s="224"/>
    </row>
    <row r="290" spans="2:13">
      <c r="B290" s="153"/>
      <c r="C290" s="153"/>
      <c r="D290" s="78"/>
      <c r="E290" s="79"/>
      <c r="F290" s="100" t="str">
        <f>IFERROR(VLOOKUP(E290,選択肢①!$F$44:$G$51,2,0),"")</f>
        <v/>
      </c>
      <c r="G290" s="79"/>
      <c r="H290" s="83"/>
      <c r="I290" s="69"/>
      <c r="J290" s="218"/>
      <c r="K290" s="79"/>
      <c r="L290" s="225" t="str">
        <f>IF(J290&lt;&gt;"",ROUNDDOWN(IF(AND(OR(E290=選択肢①!$F$49,E290=選択肢①!$F$50),K290="kWh"),SA!J290*選択肢①!$E$55,SA!J290),0),"")</f>
        <v/>
      </c>
      <c r="M290" s="224"/>
    </row>
    <row r="291" spans="2:13">
      <c r="B291" s="153"/>
      <c r="C291" s="153"/>
      <c r="D291" s="78"/>
      <c r="E291" s="79"/>
      <c r="F291" s="100" t="str">
        <f>IFERROR(VLOOKUP(E291,選択肢①!$F$44:$G$51,2,0),"")</f>
        <v/>
      </c>
      <c r="G291" s="79"/>
      <c r="H291" s="83"/>
      <c r="I291" s="69"/>
      <c r="J291" s="218"/>
      <c r="K291" s="79"/>
      <c r="L291" s="225" t="str">
        <f>IF(J291&lt;&gt;"",ROUNDDOWN(IF(AND(OR(E291=選択肢①!$F$49,E291=選択肢①!$F$50),K291="kWh"),SA!J291*選択肢①!$E$55,SA!J291),0),"")</f>
        <v/>
      </c>
      <c r="M291" s="224"/>
    </row>
    <row r="292" spans="2:13">
      <c r="B292" s="153"/>
      <c r="C292" s="153"/>
      <c r="D292" s="78"/>
      <c r="E292" s="79"/>
      <c r="F292" s="100" t="str">
        <f>IFERROR(VLOOKUP(E292,選択肢①!$F$44:$G$51,2,0),"")</f>
        <v/>
      </c>
      <c r="G292" s="79"/>
      <c r="H292" s="83"/>
      <c r="I292" s="69"/>
      <c r="J292" s="218"/>
      <c r="K292" s="79"/>
      <c r="L292" s="225" t="str">
        <f>IF(J292&lt;&gt;"",ROUNDDOWN(IF(AND(OR(E292=選択肢①!$F$49,E292=選択肢①!$F$50),K292="kWh"),SA!J292*選択肢①!$E$55,SA!J292),0),"")</f>
        <v/>
      </c>
      <c r="M292" s="224"/>
    </row>
    <row r="293" spans="2:13">
      <c r="B293" s="153"/>
      <c r="C293" s="153"/>
      <c r="D293" s="78"/>
      <c r="E293" s="79"/>
      <c r="F293" s="100" t="str">
        <f>IFERROR(VLOOKUP(E293,選択肢①!$F$44:$G$51,2,0),"")</f>
        <v/>
      </c>
      <c r="G293" s="79"/>
      <c r="H293" s="83"/>
      <c r="I293" s="69"/>
      <c r="J293" s="218"/>
      <c r="K293" s="79"/>
      <c r="L293" s="225" t="str">
        <f>IF(J293&lt;&gt;"",ROUNDDOWN(IF(AND(OR(E293=選択肢①!$F$49,E293=選択肢①!$F$50),K293="kWh"),SA!J293*選択肢①!$E$55,SA!J293),0),"")</f>
        <v/>
      </c>
      <c r="M293" s="224"/>
    </row>
    <row r="294" spans="2:13">
      <c r="B294" s="153"/>
      <c r="C294" s="153"/>
      <c r="D294" s="78"/>
      <c r="E294" s="79"/>
      <c r="F294" s="100" t="str">
        <f>IFERROR(VLOOKUP(E294,選択肢①!$F$44:$G$51,2,0),"")</f>
        <v/>
      </c>
      <c r="G294" s="79"/>
      <c r="H294" s="83"/>
      <c r="I294" s="69"/>
      <c r="J294" s="218"/>
      <c r="K294" s="79"/>
      <c r="L294" s="225" t="str">
        <f>IF(J294&lt;&gt;"",ROUNDDOWN(IF(AND(OR(E294=選択肢①!$F$49,E294=選択肢①!$F$50),K294="kWh"),SA!J294*選択肢①!$E$55,SA!J294),0),"")</f>
        <v/>
      </c>
      <c r="M294" s="224"/>
    </row>
    <row r="295" spans="2:13">
      <c r="B295" s="153"/>
      <c r="C295" s="153"/>
      <c r="D295" s="78"/>
      <c r="E295" s="79"/>
      <c r="F295" s="100" t="str">
        <f>IFERROR(VLOOKUP(E295,選択肢①!$F$44:$G$51,2,0),"")</f>
        <v/>
      </c>
      <c r="G295" s="79"/>
      <c r="H295" s="83"/>
      <c r="I295" s="69"/>
      <c r="J295" s="218"/>
      <c r="K295" s="79"/>
      <c r="L295" s="225" t="str">
        <f>IF(J295&lt;&gt;"",ROUNDDOWN(IF(AND(OR(E295=選択肢①!$F$49,E295=選択肢①!$F$50),K295="kWh"),SA!J295*選択肢①!$E$55,SA!J295),0),"")</f>
        <v/>
      </c>
      <c r="M295" s="224"/>
    </row>
    <row r="296" spans="2:13">
      <c r="B296" s="153"/>
      <c r="C296" s="153"/>
      <c r="D296" s="78"/>
      <c r="E296" s="79"/>
      <c r="F296" s="100" t="str">
        <f>IFERROR(VLOOKUP(E296,選択肢①!$F$44:$G$51,2,0),"")</f>
        <v/>
      </c>
      <c r="G296" s="79"/>
      <c r="H296" s="83"/>
      <c r="I296" s="69"/>
      <c r="J296" s="218"/>
      <c r="K296" s="79"/>
      <c r="L296" s="225" t="str">
        <f>IF(J296&lt;&gt;"",ROUNDDOWN(IF(AND(OR(E296=選択肢①!$F$49,E296=選択肢①!$F$50),K296="kWh"),SA!J296*選択肢①!$E$55,SA!J296),0),"")</f>
        <v/>
      </c>
      <c r="M296" s="224"/>
    </row>
    <row r="297" spans="2:13">
      <c r="B297" s="153"/>
      <c r="C297" s="153"/>
      <c r="D297" s="78"/>
      <c r="E297" s="79"/>
      <c r="F297" s="100" t="str">
        <f>IFERROR(VLOOKUP(E297,選択肢①!$F$44:$G$51,2,0),"")</f>
        <v/>
      </c>
      <c r="G297" s="79"/>
      <c r="H297" s="83"/>
      <c r="I297" s="69"/>
      <c r="J297" s="218"/>
      <c r="K297" s="79"/>
      <c r="L297" s="225" t="str">
        <f>IF(J297&lt;&gt;"",ROUNDDOWN(IF(AND(OR(E297=選択肢①!$F$49,E297=選択肢①!$F$50),K297="kWh"),SA!J297*選択肢①!$E$55,SA!J297),0),"")</f>
        <v/>
      </c>
      <c r="M297" s="224"/>
    </row>
    <row r="298" spans="2:13">
      <c r="B298" s="153"/>
      <c r="C298" s="153"/>
      <c r="D298" s="78"/>
      <c r="E298" s="79"/>
      <c r="F298" s="100" t="str">
        <f>IFERROR(VLOOKUP(E298,選択肢①!$F$44:$G$51,2,0),"")</f>
        <v/>
      </c>
      <c r="G298" s="79"/>
      <c r="H298" s="83"/>
      <c r="I298" s="69"/>
      <c r="J298" s="218"/>
      <c r="K298" s="79"/>
      <c r="L298" s="225" t="str">
        <f>IF(J298&lt;&gt;"",ROUNDDOWN(IF(AND(OR(E298=選択肢①!$F$49,E298=選択肢①!$F$50),K298="kWh"),SA!J298*選択肢①!$E$55,SA!J298),0),"")</f>
        <v/>
      </c>
      <c r="M298" s="224"/>
    </row>
    <row r="299" spans="2:13">
      <c r="B299" s="153"/>
      <c r="C299" s="153"/>
      <c r="D299" s="78"/>
      <c r="E299" s="79"/>
      <c r="F299" s="100" t="str">
        <f>IFERROR(VLOOKUP(E299,選択肢①!$F$44:$G$51,2,0),"")</f>
        <v/>
      </c>
      <c r="G299" s="79"/>
      <c r="H299" s="83"/>
      <c r="I299" s="69"/>
      <c r="J299" s="218"/>
      <c r="K299" s="79"/>
      <c r="L299" s="225" t="str">
        <f>IF(J299&lt;&gt;"",ROUNDDOWN(IF(AND(OR(E299=選択肢①!$F$49,E299=選択肢①!$F$50),K299="kWh"),SA!J299*選択肢①!$E$55,SA!J299),0),"")</f>
        <v/>
      </c>
      <c r="M299" s="224"/>
    </row>
    <row r="300" spans="2:13">
      <c r="B300" s="153"/>
      <c r="C300" s="153"/>
      <c r="D300" s="78"/>
      <c r="E300" s="79"/>
      <c r="F300" s="100" t="str">
        <f>IFERROR(VLOOKUP(E300,選択肢①!$F$44:$G$51,2,0),"")</f>
        <v/>
      </c>
      <c r="G300" s="79"/>
      <c r="H300" s="83"/>
      <c r="I300" s="69"/>
      <c r="J300" s="218"/>
      <c r="K300" s="79"/>
      <c r="L300" s="225" t="str">
        <f>IF(J300&lt;&gt;"",ROUNDDOWN(IF(AND(OR(E300=選択肢①!$F$49,E300=選択肢①!$F$50),K300="kWh"),SA!J300*選択肢①!$E$55,SA!J300),0),"")</f>
        <v/>
      </c>
      <c r="M300" s="224"/>
    </row>
    <row r="301" spans="2:13">
      <c r="B301" s="153"/>
      <c r="C301" s="153"/>
      <c r="D301" s="78"/>
      <c r="E301" s="79"/>
      <c r="F301" s="100" t="str">
        <f>IFERROR(VLOOKUP(E301,選択肢①!$F$44:$G$51,2,0),"")</f>
        <v/>
      </c>
      <c r="G301" s="79"/>
      <c r="H301" s="83"/>
      <c r="I301" s="69"/>
      <c r="J301" s="218"/>
      <c r="K301" s="79"/>
      <c r="L301" s="225" t="str">
        <f>IF(J301&lt;&gt;"",ROUNDDOWN(IF(AND(OR(E301=選択肢①!$F$49,E301=選択肢①!$F$50),K301="kWh"),SA!J301*選択肢①!$E$55,SA!J301),0),"")</f>
        <v/>
      </c>
      <c r="M301" s="224"/>
    </row>
    <row r="302" spans="2:13">
      <c r="B302" s="153"/>
      <c r="C302" s="153"/>
      <c r="D302" s="78"/>
      <c r="E302" s="79"/>
      <c r="F302" s="100" t="str">
        <f>IFERROR(VLOOKUP(E302,選択肢①!$F$44:$G$51,2,0),"")</f>
        <v/>
      </c>
      <c r="G302" s="79"/>
      <c r="H302" s="83"/>
      <c r="I302" s="69"/>
      <c r="J302" s="218"/>
      <c r="K302" s="79"/>
      <c r="L302" s="225" t="str">
        <f>IF(J302&lt;&gt;"",ROUNDDOWN(IF(AND(OR(E302=選択肢①!$F$49,E302=選択肢①!$F$50),K302="kWh"),SA!J302*選択肢①!$E$55,SA!J302),0),"")</f>
        <v/>
      </c>
      <c r="M302" s="224"/>
    </row>
    <row r="303" spans="2:13">
      <c r="B303" s="153"/>
      <c r="C303" s="153"/>
      <c r="D303" s="78"/>
      <c r="E303" s="79"/>
      <c r="F303" s="100" t="str">
        <f>IFERROR(VLOOKUP(E303,選択肢①!$F$44:$G$51,2,0),"")</f>
        <v/>
      </c>
      <c r="G303" s="79"/>
      <c r="H303" s="83"/>
      <c r="I303" s="69"/>
      <c r="J303" s="218"/>
      <c r="K303" s="79"/>
      <c r="L303" s="225" t="str">
        <f>IF(J303&lt;&gt;"",ROUNDDOWN(IF(AND(OR(E303=選択肢①!$F$49,E303=選択肢①!$F$50),K303="kWh"),SA!J303*選択肢①!$E$55,SA!J303),0),"")</f>
        <v/>
      </c>
      <c r="M303" s="224"/>
    </row>
    <row r="304" spans="2:13">
      <c r="B304" s="153"/>
      <c r="C304" s="153"/>
      <c r="D304" s="78"/>
      <c r="E304" s="79"/>
      <c r="F304" s="100" t="str">
        <f>IFERROR(VLOOKUP(E304,選択肢①!$F$44:$G$51,2,0),"")</f>
        <v/>
      </c>
      <c r="G304" s="79"/>
      <c r="H304" s="83"/>
      <c r="I304" s="69"/>
      <c r="J304" s="218"/>
      <c r="K304" s="79"/>
      <c r="L304" s="225" t="str">
        <f>IF(J304&lt;&gt;"",ROUNDDOWN(IF(AND(OR(E304=選択肢①!$F$49,E304=選択肢①!$F$50),K304="kWh"),SA!J304*選択肢①!$E$55,SA!J304),0),"")</f>
        <v/>
      </c>
      <c r="M304" s="224"/>
    </row>
    <row r="305" spans="2:13">
      <c r="B305" s="153"/>
      <c r="C305" s="153"/>
      <c r="D305" s="78"/>
      <c r="E305" s="79"/>
      <c r="F305" s="100" t="str">
        <f>IFERROR(VLOOKUP(E305,選択肢①!$F$44:$G$51,2,0),"")</f>
        <v/>
      </c>
      <c r="G305" s="79"/>
      <c r="H305" s="83"/>
      <c r="I305" s="69"/>
      <c r="J305" s="218"/>
      <c r="K305" s="79"/>
      <c r="L305" s="225" t="str">
        <f>IF(J305&lt;&gt;"",ROUNDDOWN(IF(AND(OR(E305=選択肢①!$F$49,E305=選択肢①!$F$50),K305="kWh"),SA!J305*選択肢①!$E$55,SA!J305),0),"")</f>
        <v/>
      </c>
      <c r="M305" s="224"/>
    </row>
    <row r="306" spans="2:13">
      <c r="B306" s="153"/>
      <c r="C306" s="153"/>
      <c r="D306" s="78"/>
      <c r="E306" s="79"/>
      <c r="F306" s="100" t="str">
        <f>IFERROR(VLOOKUP(E306,選択肢①!$F$44:$G$51,2,0),"")</f>
        <v/>
      </c>
      <c r="G306" s="79"/>
      <c r="H306" s="83"/>
      <c r="I306" s="69"/>
      <c r="J306" s="218"/>
      <c r="K306" s="79"/>
      <c r="L306" s="225" t="str">
        <f>IF(J306&lt;&gt;"",ROUNDDOWN(IF(AND(OR(E306=選択肢①!$F$49,E306=選択肢①!$F$50),K306="kWh"),SA!J306*選択肢①!$E$55,SA!J306),0),"")</f>
        <v/>
      </c>
      <c r="M306" s="224"/>
    </row>
    <row r="307" spans="2:13" ht="19.5" thickBot="1">
      <c r="B307" s="154"/>
      <c r="C307" s="154"/>
      <c r="D307" s="80"/>
      <c r="E307" s="81"/>
      <c r="F307" s="101" t="str">
        <f>IFERROR(VLOOKUP(E307,選択肢①!$F$44:$G$51,2,0),"")</f>
        <v/>
      </c>
      <c r="G307" s="81"/>
      <c r="H307" s="84"/>
      <c r="I307" s="70"/>
      <c r="J307" s="219"/>
      <c r="K307" s="81"/>
      <c r="L307" s="226" t="str">
        <f>IF(J307&lt;&gt;"",ROUNDDOWN(IF(AND(OR(E307=選択肢①!$F$49,E307=選択肢①!$F$50),K307="kWh"),SA!J307*選択肢①!$E$55,SA!J307),0),"")</f>
        <v/>
      </c>
      <c r="M307" s="227"/>
    </row>
  </sheetData>
  <sheetProtection algorithmName="SHA-512" hashValue="4v9UPLCz706CJoPpIxAvHpVQagmiwKHYW11pSSZk3vWnHKkACOrZQ/MK7oLPfOXVcvw7KggCQo+ZmhBONEyrCA==" saltValue="J+GC6P3LHtG4MIHVjvT0SQ==" spinCount="100000" sheet="1" scenarios="1" formatCells="0" formatColumns="0" formatRows="0" sort="0" autoFilter="0"/>
  <mergeCells count="1">
    <mergeCell ref="J6:K6"/>
  </mergeCells>
  <phoneticPr fontId="4"/>
  <dataValidations count="3">
    <dataValidation type="date" allowBlank="1" showInputMessage="1" showErrorMessage="1" sqref="H8:H307" xr:uid="{17DF5E7F-AA2C-404C-919E-36CB44D69281}">
      <formula1>44896</formula1>
      <formula2>48579</formula2>
    </dataValidation>
    <dataValidation type="list" allowBlank="1" showInputMessage="1" showErrorMessage="1" sqref="E8:E307" xr:uid="{B49BA451-6941-461B-BEB2-53E2C6E92D06}">
      <formula1>INDIRECT($D8&amp;"クレ")</formula1>
    </dataValidation>
    <dataValidation type="list" allowBlank="1" showInputMessage="1" showErrorMessage="1" sqref="G8:G307" xr:uid="{99DA6E6C-F3AF-4B3D-8A46-8DA9CCE1F927}">
      <formula1>IF(RIGHT($E8,5)="非化石証書",INDIRECT("選択肢①!$J$45"),INDIRECT("選択肢①!$J$45:$J$46"))</formula1>
    </dataValidation>
  </dataValidations>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expression" priority="6055" id="{7F54DCDF-5B18-4052-ADF0-08D36202BE72}">
            <xm:f>$G8=選択肢①!$J$45</xm:f>
            <x14:dxf>
              <fill>
                <patternFill>
                  <bgColor theme="0" tint="-0.34998626667073579"/>
                </patternFill>
              </fill>
            </x14:dxf>
          </x14:cfRule>
          <xm:sqref>M8:M307</xm:sqref>
        </x14:conditionalFormatting>
        <x14:conditionalFormatting xmlns:xm="http://schemas.microsoft.com/office/excel/2006/main">
          <x14:cfRule type="expression" priority="6056" id="{DF1588E8-E913-4ABC-8F27-47B3D3B052E4}">
            <xm:f>$G8=選択肢①!$J$46</xm:f>
            <x14:dxf>
              <fill>
                <patternFill>
                  <bgColor theme="0" tint="-0.34998626667073579"/>
                </patternFill>
              </fill>
            </x14:dxf>
          </x14:cfRule>
          <xm:sqref>J8:L307</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58996B3F-DE27-4FF0-AA24-1D14611EEDF1}">
          <x14:formula1>
            <xm:f>選択肢①!$D$45:$D$46</xm:f>
          </x14:formula1>
          <xm:sqref>D8:D307</xm:sqref>
        </x14:dataValidation>
        <x14:dataValidation type="list" allowBlank="1" showInputMessage="1" showErrorMessage="1" xr:uid="{48DF6C24-ABFF-4B66-B9BD-7D86333F9157}">
          <x14:formula1>
            <xm:f>IF(OR(E8=選択肢①!$F$49,E8=選択肢①!$F$50),選択肢①!$L$45:$L$46,選択肢①!$L$46)</xm:f>
          </x14:formula1>
          <xm:sqref>K8:K307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C8ACD-81DE-4F5D-9552-D83E584D296B}">
  <sheetPr codeName="Sheet6">
    <tabColor theme="1"/>
  </sheetPr>
  <dimension ref="A1"/>
  <sheetViews>
    <sheetView workbookViewId="0">
      <selection activeCell="J61" sqref="J61:P61"/>
    </sheetView>
  </sheetViews>
  <sheetFormatPr defaultRowHeight="18.75"/>
  <sheetData/>
  <sheetProtection algorithmName="SHA-512" hashValue="B2Hnv18KUO7drPAVA2F8KPILZln43OHanSWE0I1gVIn3TSVjAun5MqMdBGRMo9+Lm4KdHWBftrlDSnbTsZhflA==" saltValue="gHWJXoUE4PN+hYqOYbxQPw==" spinCount="100000" sheet="1" scenarios="1" formatCells="0" formatColumns="0" formatRows="0" sort="0" autoFilter="0"/>
  <phoneticPr fontId="4"/>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3AE67-AD44-49DF-9204-209B670415E0}">
  <sheetPr codeName="Sheet19">
    <tabColor theme="0" tint="-0.34998626667073579"/>
  </sheetPr>
  <dimension ref="A1"/>
  <sheetViews>
    <sheetView workbookViewId="0">
      <selection activeCell="J61" sqref="J61:P61"/>
    </sheetView>
  </sheetViews>
  <sheetFormatPr defaultRowHeight="18.75"/>
  <sheetData/>
  <sheetProtection algorithmName="SHA-512" hashValue="E7WM/MSjAgh5xxwJzWqEnhr0ibAWh7hMAfojr8Hg7mRN6ydokdus89Akhh1gGdpj4WSMWKBRXAxVlbG5u9rcJA==" saltValue="LbtOeNo6GNjnkuL0GT1Ogg==" spinCount="100000" sheet="1" scenarios="1" formatCells="0" formatColumns="0" formatRows="0" sort="0" autoFilter="0"/>
  <phoneticPr fontId="4"/>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8FD2B-F7C5-493E-A81A-8FC01FC913D3}">
  <sheetPr codeName="Sheet7">
    <tabColor theme="1" tint="0.499984740745262"/>
  </sheetPr>
  <dimension ref="B3:X57"/>
  <sheetViews>
    <sheetView showGridLines="0" topLeftCell="J1" zoomScale="85" zoomScaleNormal="85" workbookViewId="0">
      <selection activeCell="J61" sqref="J61:P61"/>
    </sheetView>
  </sheetViews>
  <sheetFormatPr defaultRowHeight="18.75"/>
  <cols>
    <col min="1" max="1" width="3.125" customWidth="1"/>
    <col min="2" max="2" width="22" customWidth="1"/>
    <col min="4" max="4" width="16.875" customWidth="1"/>
    <col min="6" max="6" width="14.375" bestFit="1" customWidth="1"/>
    <col min="7" max="8" width="34.25" bestFit="1" customWidth="1"/>
    <col min="14" max="14" width="33.875" bestFit="1" customWidth="1"/>
    <col min="16" max="16" width="12.375" bestFit="1" customWidth="1"/>
    <col min="18" max="18" width="21.75" bestFit="1" customWidth="1"/>
    <col min="20" max="20" width="18.125" bestFit="1" customWidth="1"/>
    <col min="22" max="22" width="18.25" bestFit="1" customWidth="1"/>
    <col min="24" max="24" width="12" bestFit="1" customWidth="1"/>
  </cols>
  <sheetData>
    <row r="3" spans="2:24">
      <c r="C3" t="s">
        <v>323</v>
      </c>
      <c r="D3" t="s">
        <v>324</v>
      </c>
      <c r="F3" t="s">
        <v>325</v>
      </c>
      <c r="H3" t="s">
        <v>329</v>
      </c>
      <c r="J3" t="s">
        <v>335</v>
      </c>
      <c r="L3" t="s">
        <v>336</v>
      </c>
      <c r="N3" t="s">
        <v>330</v>
      </c>
      <c r="P3" t="s">
        <v>330</v>
      </c>
    </row>
    <row r="5" spans="2:24">
      <c r="B5" t="s">
        <v>333</v>
      </c>
      <c r="D5" s="14" t="s">
        <v>326</v>
      </c>
      <c r="F5" s="14" t="s">
        <v>103</v>
      </c>
      <c r="H5" s="14" t="s">
        <v>327</v>
      </c>
      <c r="J5" s="14" t="s">
        <v>328</v>
      </c>
      <c r="L5" s="14" t="s">
        <v>334</v>
      </c>
      <c r="N5" s="14" t="s">
        <v>102</v>
      </c>
      <c r="O5" s="11"/>
      <c r="P5" s="14" t="s">
        <v>101</v>
      </c>
      <c r="Q5" s="11"/>
      <c r="R5" s="14" t="s">
        <v>100</v>
      </c>
      <c r="S5" s="11"/>
      <c r="T5" s="14" t="s">
        <v>99</v>
      </c>
      <c r="U5" s="11"/>
      <c r="V5" s="14" t="s">
        <v>98</v>
      </c>
      <c r="W5" s="11"/>
      <c r="X5" s="14" t="s">
        <v>1259</v>
      </c>
    </row>
    <row r="6" spans="2:24">
      <c r="D6" s="9" t="s">
        <v>5</v>
      </c>
      <c r="F6" s="9" t="s">
        <v>12</v>
      </c>
      <c r="H6" s="9" t="s">
        <v>331</v>
      </c>
      <c r="J6" s="9" t="s">
        <v>38</v>
      </c>
      <c r="L6" s="9" t="s">
        <v>43</v>
      </c>
      <c r="N6" s="9" t="s">
        <v>96</v>
      </c>
      <c r="O6" s="11"/>
      <c r="P6" s="9" t="s">
        <v>95</v>
      </c>
      <c r="Q6" s="11"/>
      <c r="R6" s="9">
        <v>2013</v>
      </c>
      <c r="S6" s="11"/>
      <c r="T6" s="9">
        <v>2011</v>
      </c>
      <c r="U6" s="13" t="s">
        <v>94</v>
      </c>
      <c r="V6" s="9" t="s">
        <v>93</v>
      </c>
      <c r="W6" s="11"/>
      <c r="X6" s="9" t="s">
        <v>1257</v>
      </c>
    </row>
    <row r="7" spans="2:24">
      <c r="D7" s="9" t="s">
        <v>49</v>
      </c>
      <c r="F7" s="9" t="s">
        <v>92</v>
      </c>
      <c r="H7" s="9" t="s">
        <v>332</v>
      </c>
      <c r="J7" s="9" t="s">
        <v>42</v>
      </c>
      <c r="L7" s="9" t="s">
        <v>40</v>
      </c>
      <c r="N7" s="9" t="s">
        <v>91</v>
      </c>
      <c r="O7" s="11"/>
      <c r="P7" s="9" t="s">
        <v>90</v>
      </c>
      <c r="Q7" s="11"/>
      <c r="R7" s="9">
        <v>2014</v>
      </c>
      <c r="S7" s="11"/>
      <c r="T7" s="9">
        <v>2012</v>
      </c>
      <c r="U7" s="13" t="s">
        <v>89</v>
      </c>
      <c r="V7" t="s">
        <v>88</v>
      </c>
      <c r="W7" s="11"/>
      <c r="X7" s="9" t="s">
        <v>1258</v>
      </c>
    </row>
    <row r="8" spans="2:24">
      <c r="D8" s="9" t="s">
        <v>47</v>
      </c>
      <c r="F8" s="9"/>
      <c r="H8" s="9"/>
      <c r="J8" s="9"/>
      <c r="L8" s="9"/>
      <c r="N8" s="9" t="s">
        <v>87</v>
      </c>
      <c r="O8" s="11"/>
      <c r="P8" s="9" t="s">
        <v>86</v>
      </c>
      <c r="Q8" s="11"/>
      <c r="R8" s="9">
        <v>2015</v>
      </c>
      <c r="S8" s="11"/>
      <c r="T8" s="9">
        <v>2013</v>
      </c>
      <c r="U8" s="12" t="s">
        <v>85</v>
      </c>
      <c r="V8" s="9" t="s">
        <v>84</v>
      </c>
      <c r="W8" s="11"/>
      <c r="X8" s="9"/>
    </row>
    <row r="9" spans="2:24">
      <c r="F9" s="10"/>
      <c r="H9" s="10"/>
      <c r="J9" s="10"/>
      <c r="N9" s="9" t="s">
        <v>83</v>
      </c>
      <c r="O9" s="11"/>
      <c r="P9" s="9" t="s">
        <v>82</v>
      </c>
      <c r="Q9" s="11"/>
      <c r="R9" s="9">
        <v>2016</v>
      </c>
      <c r="S9" s="11"/>
      <c r="T9" s="9">
        <v>2014</v>
      </c>
      <c r="U9" s="12" t="s">
        <v>81</v>
      </c>
      <c r="V9" s="9" t="s">
        <v>80</v>
      </c>
      <c r="W9" s="11"/>
      <c r="X9" s="9"/>
    </row>
    <row r="10" spans="2:24">
      <c r="F10" s="20"/>
      <c r="N10" s="9" t="s">
        <v>79</v>
      </c>
      <c r="O10" s="11"/>
      <c r="P10" s="9" t="s">
        <v>78</v>
      </c>
      <c r="Q10" s="11"/>
      <c r="R10" s="9">
        <v>2017</v>
      </c>
      <c r="S10" s="11"/>
      <c r="T10" s="9">
        <v>2015</v>
      </c>
      <c r="U10" s="12" t="s">
        <v>77</v>
      </c>
      <c r="V10" s="9" t="s">
        <v>76</v>
      </c>
      <c r="W10" s="11"/>
      <c r="X10" s="9"/>
    </row>
    <row r="11" spans="2:24">
      <c r="F11" s="20"/>
      <c r="N11" s="9" t="s">
        <v>75</v>
      </c>
      <c r="O11" s="11"/>
      <c r="P11" s="9" t="s">
        <v>74</v>
      </c>
      <c r="Q11" s="11"/>
      <c r="R11" s="9">
        <v>2018</v>
      </c>
      <c r="S11" s="11"/>
      <c r="T11" s="9">
        <v>2016</v>
      </c>
      <c r="U11" s="12" t="s">
        <v>73</v>
      </c>
      <c r="V11" s="9" t="s">
        <v>72</v>
      </c>
      <c r="W11" s="11"/>
      <c r="X11" s="9"/>
    </row>
    <row r="12" spans="2:24">
      <c r="F12" s="20"/>
      <c r="N12" s="9" t="s">
        <v>71</v>
      </c>
      <c r="O12" s="11"/>
      <c r="P12" s="9" t="s">
        <v>70</v>
      </c>
      <c r="Q12" s="11"/>
      <c r="R12" s="9">
        <v>2019</v>
      </c>
      <c r="S12" s="11"/>
      <c r="T12" s="9">
        <v>2017</v>
      </c>
      <c r="U12" s="12" t="s">
        <v>69</v>
      </c>
      <c r="V12" s="9" t="s">
        <v>68</v>
      </c>
      <c r="W12" s="11"/>
      <c r="X12" s="9"/>
    </row>
    <row r="13" spans="2:24">
      <c r="F13" s="20"/>
      <c r="N13" s="9" t="s">
        <v>67</v>
      </c>
      <c r="O13" s="11"/>
      <c r="P13" s="9" t="s">
        <v>66</v>
      </c>
      <c r="Q13" s="11"/>
      <c r="R13" s="9">
        <v>2020</v>
      </c>
      <c r="S13" s="11"/>
      <c r="T13" s="9">
        <v>2018</v>
      </c>
      <c r="U13" s="12" t="s">
        <v>65</v>
      </c>
      <c r="V13" s="9" t="s">
        <v>64</v>
      </c>
      <c r="W13" s="11"/>
      <c r="X13" s="9"/>
    </row>
    <row r="14" spans="2:24">
      <c r="F14" s="20"/>
      <c r="N14" s="9" t="s">
        <v>63</v>
      </c>
      <c r="O14" s="11"/>
      <c r="P14" s="9" t="s">
        <v>62</v>
      </c>
      <c r="Q14" s="11"/>
      <c r="R14" s="9">
        <v>2021</v>
      </c>
      <c r="S14" s="11"/>
      <c r="T14" s="9">
        <v>2019</v>
      </c>
      <c r="U14" s="12" t="s">
        <v>61</v>
      </c>
      <c r="V14" s="9"/>
      <c r="W14" s="11"/>
      <c r="X14" s="9"/>
    </row>
    <row r="15" spans="2:24">
      <c r="F15" s="20"/>
      <c r="N15" s="9" t="s">
        <v>60</v>
      </c>
      <c r="O15" s="11"/>
      <c r="P15" s="9" t="s">
        <v>59</v>
      </c>
      <c r="Q15" s="11"/>
      <c r="R15" s="9"/>
      <c r="S15" s="11"/>
      <c r="T15" s="9"/>
      <c r="U15" s="11"/>
      <c r="V15" s="9"/>
      <c r="W15" s="11"/>
      <c r="X15" s="9"/>
    </row>
    <row r="16" spans="2:24">
      <c r="F16" s="20"/>
      <c r="N16" s="9" t="s">
        <v>58</v>
      </c>
      <c r="O16" s="11"/>
      <c r="P16" s="9" t="s">
        <v>57</v>
      </c>
      <c r="Q16" s="11"/>
      <c r="R16" s="9"/>
      <c r="S16" s="11"/>
      <c r="T16" s="9"/>
      <c r="U16" s="11"/>
      <c r="V16" s="9"/>
      <c r="W16" s="11"/>
      <c r="X16" s="9"/>
    </row>
    <row r="17" spans="2:24">
      <c r="F17" s="20"/>
      <c r="N17" s="9" t="s">
        <v>56</v>
      </c>
      <c r="O17" s="11"/>
      <c r="P17" s="9"/>
      <c r="Q17" s="11"/>
      <c r="R17" s="9"/>
      <c r="S17" s="11"/>
      <c r="T17" s="9"/>
      <c r="U17" s="11"/>
      <c r="V17" s="9"/>
      <c r="W17" s="11"/>
      <c r="X17" s="9"/>
    </row>
    <row r="18" spans="2:24">
      <c r="F18" s="20"/>
      <c r="N18" s="9" t="s">
        <v>55</v>
      </c>
      <c r="O18" s="11"/>
      <c r="P18" s="9"/>
      <c r="Q18" s="11"/>
      <c r="R18" s="9"/>
      <c r="S18" s="11"/>
      <c r="T18" s="9"/>
      <c r="U18" s="11"/>
      <c r="V18" s="9"/>
      <c r="W18" s="11"/>
      <c r="X18" s="9"/>
    </row>
    <row r="19" spans="2:24">
      <c r="F19" s="20"/>
      <c r="N19" s="9" t="s">
        <v>54</v>
      </c>
      <c r="O19" s="11"/>
      <c r="P19" s="9"/>
      <c r="Q19" s="11"/>
      <c r="R19" s="9"/>
      <c r="S19" s="11"/>
      <c r="T19" s="9"/>
      <c r="U19" s="11"/>
      <c r="V19" s="9"/>
      <c r="W19" s="11"/>
      <c r="X19" s="9"/>
    </row>
    <row r="20" spans="2:24">
      <c r="F20" s="20"/>
      <c r="N20" s="9" t="s">
        <v>53</v>
      </c>
      <c r="O20" s="11"/>
      <c r="P20" s="9"/>
      <c r="Q20" s="11"/>
      <c r="R20" s="9"/>
      <c r="S20" s="11"/>
      <c r="T20" s="9"/>
      <c r="U20" s="11"/>
      <c r="V20" s="9"/>
      <c r="W20" s="11"/>
      <c r="X20" s="9"/>
    </row>
    <row r="21" spans="2:24">
      <c r="F21" s="20"/>
      <c r="N21" s="9" t="s">
        <v>52</v>
      </c>
      <c r="O21" s="11"/>
      <c r="P21" s="9"/>
      <c r="Q21" s="11"/>
      <c r="R21" s="9"/>
      <c r="S21" s="11"/>
      <c r="T21" s="9"/>
      <c r="U21" s="11"/>
      <c r="V21" s="9"/>
      <c r="W21" s="11"/>
      <c r="X21" s="9"/>
    </row>
    <row r="22" spans="2:24">
      <c r="F22" s="20"/>
      <c r="N22" s="9" t="s">
        <v>51</v>
      </c>
      <c r="O22" s="11"/>
      <c r="P22" s="9"/>
      <c r="Q22" s="11"/>
      <c r="R22" s="9"/>
      <c r="S22" s="11"/>
      <c r="T22" s="9"/>
      <c r="U22" s="11"/>
      <c r="V22" s="9"/>
      <c r="W22" s="11"/>
      <c r="X22" s="9"/>
    </row>
    <row r="23" spans="2:24">
      <c r="F23" s="20"/>
      <c r="N23" s="9" t="s">
        <v>44</v>
      </c>
      <c r="O23" s="11"/>
      <c r="P23" s="9"/>
      <c r="Q23" s="11"/>
      <c r="R23" s="9"/>
      <c r="S23" s="11"/>
      <c r="T23" s="9"/>
      <c r="U23" s="11"/>
      <c r="V23" s="9"/>
      <c r="W23" s="11"/>
      <c r="X23" s="9"/>
    </row>
    <row r="24" spans="2:24" ht="19.5" thickBot="1">
      <c r="F24" s="20"/>
    </row>
    <row r="25" spans="2:24">
      <c r="F25" s="18" t="s">
        <v>145</v>
      </c>
    </row>
    <row r="26" spans="2:24">
      <c r="B26" t="s">
        <v>1121</v>
      </c>
      <c r="D26" s="9" t="s">
        <v>1122</v>
      </c>
      <c r="F26" s="16" t="s">
        <v>1149</v>
      </c>
    </row>
    <row r="27" spans="2:24">
      <c r="D27" s="9"/>
      <c r="F27" s="16" t="s">
        <v>1150</v>
      </c>
    </row>
    <row r="28" spans="2:24" ht="19.5" thickBot="1">
      <c r="F28" s="17" t="s">
        <v>138</v>
      </c>
    </row>
    <row r="29" spans="2:24">
      <c r="F29" s="20"/>
    </row>
    <row r="30" spans="2:24" ht="19.5" thickBot="1">
      <c r="F30" s="20"/>
    </row>
    <row r="31" spans="2:24" ht="19.5" thickBot="1">
      <c r="F31" s="20"/>
      <c r="J31" s="65" t="s">
        <v>1152</v>
      </c>
      <c r="L31" s="65" t="s">
        <v>1153</v>
      </c>
      <c r="N31" s="65" t="s">
        <v>1151</v>
      </c>
      <c r="P31" s="14" t="s">
        <v>1156</v>
      </c>
    </row>
    <row r="32" spans="2:24">
      <c r="B32" t="s">
        <v>1134</v>
      </c>
      <c r="D32" t="s">
        <v>356</v>
      </c>
      <c r="E32" t="s">
        <v>357</v>
      </c>
      <c r="F32" s="20"/>
      <c r="G32" s="61" t="s">
        <v>1135</v>
      </c>
      <c r="J32" s="64" t="s">
        <v>141</v>
      </c>
      <c r="L32" s="64" t="s">
        <v>1138</v>
      </c>
      <c r="N32" s="64">
        <v>1</v>
      </c>
      <c r="P32" s="9" t="s">
        <v>1122</v>
      </c>
    </row>
    <row r="33" spans="2:17">
      <c r="D33" t="s">
        <v>142</v>
      </c>
      <c r="E33" t="s">
        <v>355</v>
      </c>
      <c r="F33" s="20"/>
      <c r="G33" s="16" t="s">
        <v>108</v>
      </c>
      <c r="J33" s="16" t="s">
        <v>113</v>
      </c>
      <c r="L33" s="16" t="s">
        <v>1139</v>
      </c>
      <c r="N33" s="16">
        <v>2</v>
      </c>
      <c r="P33" s="9"/>
    </row>
    <row r="34" spans="2:17">
      <c r="D34" t="s">
        <v>139</v>
      </c>
      <c r="E34" t="s">
        <v>355</v>
      </c>
      <c r="F34" s="20"/>
      <c r="G34" s="16" t="s">
        <v>107</v>
      </c>
      <c r="J34" s="16" t="s">
        <v>136</v>
      </c>
      <c r="L34" s="16" t="s">
        <v>1140</v>
      </c>
      <c r="N34" s="16">
        <v>3</v>
      </c>
    </row>
    <row r="35" spans="2:17" ht="19.5" thickBot="1">
      <c r="F35" s="20"/>
      <c r="G35" s="15" t="s">
        <v>106</v>
      </c>
      <c r="J35" s="16" t="s">
        <v>111</v>
      </c>
      <c r="L35" s="16" t="s">
        <v>1141</v>
      </c>
      <c r="N35" s="16">
        <v>4</v>
      </c>
    </row>
    <row r="36" spans="2:17" ht="19.5" thickBot="1">
      <c r="F36" s="20"/>
      <c r="J36" s="15" t="s">
        <v>112</v>
      </c>
      <c r="L36" s="15" t="s">
        <v>1142</v>
      </c>
      <c r="N36" s="15" t="s">
        <v>1157</v>
      </c>
    </row>
    <row r="37" spans="2:17" ht="19.5" thickBot="1">
      <c r="F37" s="20"/>
      <c r="J37" s="65" t="s">
        <v>110</v>
      </c>
      <c r="L37" s="65" t="s">
        <v>119</v>
      </c>
    </row>
    <row r="38" spans="2:17">
      <c r="F38" s="20"/>
      <c r="J38" s="64" t="s">
        <v>135</v>
      </c>
      <c r="L38" s="64"/>
    </row>
    <row r="39" spans="2:17">
      <c r="F39" s="20"/>
      <c r="J39" s="16" t="s">
        <v>134</v>
      </c>
    </row>
    <row r="40" spans="2:17">
      <c r="F40" s="20"/>
      <c r="J40" s="16" t="s">
        <v>109</v>
      </c>
    </row>
    <row r="41" spans="2:17">
      <c r="F41" s="20"/>
      <c r="J41" s="16" t="s">
        <v>104</v>
      </c>
    </row>
    <row r="42" spans="2:17" ht="19.5" thickBot="1">
      <c r="F42" s="20"/>
      <c r="J42" s="15" t="s">
        <v>1137</v>
      </c>
    </row>
    <row r="43" spans="2:17">
      <c r="F43" s="20"/>
      <c r="H43" t="s">
        <v>1241</v>
      </c>
    </row>
    <row r="44" spans="2:17">
      <c r="B44" t="s">
        <v>1120</v>
      </c>
      <c r="D44" s="14" t="s">
        <v>97</v>
      </c>
      <c r="F44" s="14" t="s">
        <v>1125</v>
      </c>
      <c r="G44" s="9" t="s">
        <v>1245</v>
      </c>
      <c r="H44" s="87" t="s">
        <v>1125</v>
      </c>
      <c r="J44" s="14" t="s">
        <v>1126</v>
      </c>
      <c r="L44" s="14" t="s">
        <v>23</v>
      </c>
      <c r="O44" s="9"/>
      <c r="Q44" s="9"/>
    </row>
    <row r="45" spans="2:17">
      <c r="D45" s="9" t="s">
        <v>115</v>
      </c>
      <c r="F45" s="9" t="s">
        <v>50</v>
      </c>
      <c r="G45" s="9" t="s">
        <v>1239</v>
      </c>
      <c r="H45" s="88" t="s">
        <v>1239</v>
      </c>
      <c r="J45" s="9" t="s">
        <v>1128</v>
      </c>
      <c r="L45" s="9" t="s">
        <v>1062</v>
      </c>
      <c r="O45" s="9"/>
      <c r="Q45" s="9"/>
    </row>
    <row r="46" spans="2:17">
      <c r="D46" s="9" t="s">
        <v>105</v>
      </c>
      <c r="F46" s="9" t="s">
        <v>48</v>
      </c>
      <c r="G46" s="9" t="s">
        <v>1239</v>
      </c>
      <c r="H46" s="88" t="s">
        <v>1250</v>
      </c>
      <c r="J46" s="9" t="s">
        <v>1127</v>
      </c>
      <c r="L46" s="9" t="s">
        <v>26</v>
      </c>
      <c r="Q46" s="9"/>
    </row>
    <row r="47" spans="2:17">
      <c r="D47" s="20"/>
      <c r="F47" s="60" t="s">
        <v>1119</v>
      </c>
      <c r="G47" s="9" t="s">
        <v>1239</v>
      </c>
      <c r="H47" s="88" t="s">
        <v>1221</v>
      </c>
      <c r="Q47" s="9"/>
    </row>
    <row r="48" spans="2:17">
      <c r="D48" s="20"/>
      <c r="F48" s="60" t="s">
        <v>1124</v>
      </c>
      <c r="G48" s="9" t="s">
        <v>1239</v>
      </c>
      <c r="Q48" s="9"/>
    </row>
    <row r="49" spans="2:18">
      <c r="D49" s="20"/>
      <c r="F49" s="9" t="s">
        <v>46</v>
      </c>
      <c r="G49" s="9" t="s">
        <v>1250</v>
      </c>
      <c r="Q49" s="9"/>
    </row>
    <row r="50" spans="2:18">
      <c r="D50" s="20"/>
      <c r="F50" s="9" t="s">
        <v>45</v>
      </c>
      <c r="G50" s="9" t="s">
        <v>1250</v>
      </c>
      <c r="R50" s="20"/>
    </row>
    <row r="51" spans="2:18">
      <c r="D51" s="20"/>
      <c r="F51" s="60" t="s">
        <v>1221</v>
      </c>
      <c r="G51" s="9" t="s">
        <v>1221</v>
      </c>
    </row>
    <row r="54" spans="2:18">
      <c r="B54" t="s">
        <v>1240</v>
      </c>
      <c r="D54" s="59" t="s">
        <v>1133</v>
      </c>
    </row>
    <row r="55" spans="2:18">
      <c r="D55" t="s">
        <v>1123</v>
      </c>
      <c r="E55" s="7">
        <f>E56*E57</f>
        <v>4.6279999999999997E-4</v>
      </c>
    </row>
    <row r="56" spans="2:18">
      <c r="D56" s="8" t="s">
        <v>1131</v>
      </c>
      <c r="E56">
        <v>4.4499999999999997E-4</v>
      </c>
    </row>
    <row r="57" spans="2:18">
      <c r="D57" s="8" t="s">
        <v>1132</v>
      </c>
      <c r="E57">
        <v>1.04</v>
      </c>
    </row>
  </sheetData>
  <sheetProtection algorithmName="SHA-512" hashValue="jX746rFlcNOeSbptjwrWvjkA1+Tpe7aMKzrDnggMBp1uJr0860AqsDqToa3gbgJlHZZhYSJI1vGmNWrm0cyGGg==" saltValue="xyQf9plb4HypDPpTMllnHA==" spinCount="100000" sheet="1" scenarios="1" formatCells="0" formatColumns="0" formatRows="0" sort="0" autoFilter="0"/>
  <phoneticPr fontId="4"/>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A9531-E72B-4B53-AF50-950E1E6BE0AE}">
  <sheetPr codeName="Sheet21"/>
  <dimension ref="A1:BA623"/>
  <sheetViews>
    <sheetView topLeftCell="AJ10" zoomScale="85" zoomScaleNormal="85" workbookViewId="0">
      <selection activeCell="J61" sqref="J61:P61"/>
    </sheetView>
  </sheetViews>
  <sheetFormatPr defaultRowHeight="18.75"/>
  <cols>
    <col min="2" max="2" width="33.25" bestFit="1" customWidth="1"/>
    <col min="4" max="4" width="33.25" bestFit="1" customWidth="1"/>
    <col min="5" max="5" width="79.25" bestFit="1" customWidth="1"/>
    <col min="6" max="6" width="100" bestFit="1" customWidth="1"/>
    <col min="7" max="7" width="6.75" style="21" customWidth="1"/>
    <col min="8" max="8" width="100" customWidth="1"/>
    <col min="9" max="9" width="6.375" bestFit="1" customWidth="1"/>
    <col min="10" max="10" width="5.25" bestFit="1" customWidth="1"/>
    <col min="11" max="11" width="6.75" style="21" customWidth="1"/>
    <col min="12" max="12" width="35.125" bestFit="1" customWidth="1"/>
    <col min="13" max="13" width="84.25" customWidth="1"/>
    <col min="14" max="14" width="113.25" bestFit="1" customWidth="1"/>
    <col min="15" max="15" width="112.375" bestFit="1" customWidth="1"/>
    <col min="16" max="16" width="14.25" customWidth="1"/>
    <col min="17" max="17" width="21.5" bestFit="1" customWidth="1"/>
    <col min="18" max="19" width="17.25" bestFit="1" customWidth="1"/>
    <col min="20" max="20" width="14.25" bestFit="1" customWidth="1"/>
    <col min="21" max="21" width="23.5" bestFit="1" customWidth="1"/>
    <col min="22" max="22" width="8.5" bestFit="1" customWidth="1"/>
    <col min="23" max="23" width="137.25" bestFit="1" customWidth="1"/>
    <col min="24" max="24" width="100" bestFit="1" customWidth="1"/>
    <col min="25" max="25" width="100" customWidth="1"/>
    <col min="26" max="26" width="15.75" style="21" customWidth="1"/>
    <col min="27" max="27" width="100" bestFit="1" customWidth="1"/>
    <col min="28" max="30" width="30.375" customWidth="1"/>
    <col min="32" max="32" width="13.875" bestFit="1" customWidth="1"/>
    <col min="33" max="33" width="20.5" bestFit="1" customWidth="1"/>
    <col min="34" max="34" width="41" bestFit="1" customWidth="1"/>
    <col min="35" max="35" width="41" customWidth="1"/>
    <col min="36" max="36" width="10.625" bestFit="1" customWidth="1"/>
    <col min="37" max="37" width="13.75" bestFit="1" customWidth="1"/>
    <col min="41" max="41" width="10.875" customWidth="1"/>
    <col min="52" max="52" width="26.75" customWidth="1"/>
    <col min="53" max="53" width="15.5" customWidth="1"/>
  </cols>
  <sheetData>
    <row r="1" spans="2:53">
      <c r="N1" t="s">
        <v>359</v>
      </c>
      <c r="P1" s="19" t="s">
        <v>1147</v>
      </c>
      <c r="R1" s="19" t="s">
        <v>1147</v>
      </c>
    </row>
    <row r="2" spans="2:53">
      <c r="B2" s="22" t="s">
        <v>337</v>
      </c>
      <c r="D2" s="22" t="s">
        <v>337</v>
      </c>
      <c r="E2" s="23" t="s">
        <v>228</v>
      </c>
      <c r="F2" s="23" t="s">
        <v>807</v>
      </c>
      <c r="G2" s="46"/>
      <c r="H2" s="23" t="s">
        <v>1220</v>
      </c>
      <c r="I2" s="23"/>
      <c r="J2" s="23"/>
      <c r="K2" s="46"/>
      <c r="L2" s="22" t="s">
        <v>337</v>
      </c>
      <c r="M2" s="23" t="s">
        <v>228</v>
      </c>
      <c r="N2" s="23" t="s">
        <v>227</v>
      </c>
      <c r="O2" s="23"/>
      <c r="P2" s="23" t="s">
        <v>1041</v>
      </c>
      <c r="Q2" s="23" t="s">
        <v>360</v>
      </c>
      <c r="R2" s="23" t="s">
        <v>151</v>
      </c>
      <c r="S2" s="23" t="s">
        <v>361</v>
      </c>
      <c r="T2" s="23"/>
      <c r="U2" s="23" t="s">
        <v>362</v>
      </c>
      <c r="V2" s="23"/>
      <c r="W2" s="23" t="s">
        <v>226</v>
      </c>
      <c r="X2" s="23" t="s">
        <v>807</v>
      </c>
      <c r="Y2" s="23" t="s">
        <v>1013</v>
      </c>
      <c r="Z2" s="46"/>
      <c r="AA2" s="23" t="s">
        <v>1220</v>
      </c>
      <c r="AB2" s="23"/>
      <c r="AC2" s="23"/>
      <c r="AD2" s="23"/>
      <c r="AF2" s="23" t="s">
        <v>982</v>
      </c>
      <c r="AG2" s="23"/>
      <c r="AH2" s="23"/>
      <c r="AI2" s="23" t="s">
        <v>146</v>
      </c>
      <c r="AJ2" s="23"/>
      <c r="AK2" s="23" t="s">
        <v>983</v>
      </c>
      <c r="AM2" s="23" t="s">
        <v>228</v>
      </c>
      <c r="AN2" s="23" t="s">
        <v>227</v>
      </c>
      <c r="AO2" s="23"/>
      <c r="AP2" s="23" t="s">
        <v>360</v>
      </c>
      <c r="AQ2" s="23" t="s">
        <v>151</v>
      </c>
      <c r="AR2" s="23" t="s">
        <v>361</v>
      </c>
      <c r="AS2" s="23"/>
      <c r="AT2" s="23" t="s">
        <v>362</v>
      </c>
      <c r="AU2" s="23"/>
    </row>
    <row r="3" spans="2:53">
      <c r="B3" s="22"/>
      <c r="D3" s="22"/>
      <c r="E3" s="23" t="s">
        <v>151</v>
      </c>
      <c r="F3" s="23"/>
      <c r="G3" s="46"/>
      <c r="H3" s="23"/>
      <c r="I3" s="23"/>
      <c r="J3" s="23"/>
      <c r="K3" s="46"/>
      <c r="L3" s="22"/>
      <c r="M3" s="23" t="s">
        <v>151</v>
      </c>
      <c r="N3" s="23" t="s">
        <v>346</v>
      </c>
      <c r="O3" s="23" t="s">
        <v>345</v>
      </c>
      <c r="P3" s="23"/>
      <c r="Q3" s="23" t="s">
        <v>225</v>
      </c>
      <c r="R3" s="23" t="s">
        <v>224</v>
      </c>
      <c r="S3" s="23" t="s">
        <v>225</v>
      </c>
      <c r="T3" s="23" t="s">
        <v>224</v>
      </c>
      <c r="U3" s="23" t="s">
        <v>225</v>
      </c>
      <c r="V3" s="23" t="s">
        <v>224</v>
      </c>
      <c r="W3" s="23" t="s">
        <v>151</v>
      </c>
      <c r="X3" s="23"/>
      <c r="Y3" s="23"/>
      <c r="Z3" s="46"/>
      <c r="AA3" s="23"/>
      <c r="AB3" s="23"/>
      <c r="AC3" s="23"/>
      <c r="AD3" s="23"/>
      <c r="AF3" s="23"/>
      <c r="AG3" s="23"/>
      <c r="AH3" s="23"/>
      <c r="AI3" s="23"/>
      <c r="AJ3" s="23"/>
      <c r="AK3" s="23"/>
      <c r="AM3" s="23" t="s">
        <v>151</v>
      </c>
      <c r="AN3" s="23" t="s">
        <v>346</v>
      </c>
      <c r="AO3" s="23" t="s">
        <v>345</v>
      </c>
      <c r="AP3" s="23" t="s">
        <v>225</v>
      </c>
      <c r="AQ3" s="23" t="s">
        <v>1042</v>
      </c>
      <c r="AR3" s="23" t="s">
        <v>225</v>
      </c>
      <c r="AS3" s="23" t="s">
        <v>224</v>
      </c>
      <c r="AT3" s="23" t="s">
        <v>225</v>
      </c>
      <c r="AU3" s="23"/>
      <c r="AW3" t="s">
        <v>1244</v>
      </c>
      <c r="AZ3" t="s">
        <v>1243</v>
      </c>
    </row>
    <row r="4" spans="2:53">
      <c r="B4" s="24"/>
      <c r="D4" s="24"/>
      <c r="E4" s="24"/>
      <c r="F4" s="24"/>
      <c r="G4" s="47"/>
      <c r="I4" t="s">
        <v>804</v>
      </c>
      <c r="J4" t="s">
        <v>805</v>
      </c>
      <c r="K4" s="47"/>
      <c r="L4" s="24"/>
      <c r="M4" s="24"/>
      <c r="N4" s="24"/>
      <c r="O4" s="24"/>
      <c r="P4" s="24"/>
      <c r="Q4" s="24"/>
      <c r="R4" s="24"/>
      <c r="S4" s="24"/>
      <c r="T4" s="29"/>
      <c r="U4" s="24"/>
      <c r="V4" s="24"/>
      <c r="W4" s="24"/>
      <c r="X4" s="20"/>
      <c r="Y4" s="20"/>
      <c r="Z4" s="47"/>
      <c r="AA4" s="20"/>
      <c r="AB4" s="20"/>
      <c r="AC4" s="20"/>
      <c r="AD4" s="20"/>
      <c r="AM4" s="24"/>
      <c r="AN4" s="24"/>
      <c r="AO4" s="24"/>
      <c r="AP4" s="24"/>
      <c r="AQ4" s="24"/>
      <c r="AR4" s="24"/>
      <c r="AS4" s="29"/>
      <c r="AT4" s="24"/>
      <c r="AU4" s="20"/>
      <c r="AZ4" t="s">
        <v>1246</v>
      </c>
      <c r="BA4" t="s">
        <v>1247</v>
      </c>
    </row>
    <row r="5" spans="2:53">
      <c r="B5" s="25" t="s">
        <v>223</v>
      </c>
      <c r="D5" s="25" t="s">
        <v>348</v>
      </c>
      <c r="E5" s="25" t="s">
        <v>144</v>
      </c>
      <c r="F5" s="25" t="s">
        <v>808</v>
      </c>
      <c r="G5" s="47"/>
      <c r="H5" t="s">
        <v>223</v>
      </c>
      <c r="I5">
        <f>MATCH(H5,D:D,0)</f>
        <v>5</v>
      </c>
      <c r="J5">
        <f>I5+COUNTIF(D:D,H5)-1</f>
        <v>8</v>
      </c>
      <c r="K5" s="47"/>
      <c r="L5" s="25" t="s">
        <v>348</v>
      </c>
      <c r="M5" s="25" t="s">
        <v>144</v>
      </c>
      <c r="N5" s="25"/>
      <c r="O5" s="25"/>
      <c r="P5" s="25"/>
      <c r="Q5" s="25" t="s">
        <v>114</v>
      </c>
      <c r="R5" s="25" t="s">
        <v>114</v>
      </c>
      <c r="S5" s="25" t="s">
        <v>121</v>
      </c>
      <c r="T5" s="30">
        <v>28.7</v>
      </c>
      <c r="U5" s="25" t="s">
        <v>116</v>
      </c>
      <c r="V5" s="25">
        <v>2.46E-2</v>
      </c>
      <c r="W5" s="25" t="s">
        <v>363</v>
      </c>
      <c r="X5" s="20" t="str">
        <f>L5&amp;M5</f>
        <v>エネルギー起源二酸化炭素(CO2)燃料の使用</v>
      </c>
      <c r="Y5" s="20" t="str">
        <f t="shared" ref="Y5:Y59" si="0">L5&amp;M5&amp;N5&amp;O5</f>
        <v>エネルギー起源二酸化炭素(CO2)燃料の使用</v>
      </c>
      <c r="Z5" s="47"/>
      <c r="AB5" t="s">
        <v>804</v>
      </c>
      <c r="AC5" t="s">
        <v>805</v>
      </c>
      <c r="AD5" s="20"/>
      <c r="AF5" s="9">
        <v>1</v>
      </c>
      <c r="AG5" s="9" t="s">
        <v>915</v>
      </c>
      <c r="AH5" s="9"/>
      <c r="AI5" s="9" t="s">
        <v>223</v>
      </c>
      <c r="AJ5" s="9" t="s">
        <v>916</v>
      </c>
      <c r="AK5" s="9">
        <v>1</v>
      </c>
      <c r="AM5" s="25" t="s">
        <v>144</v>
      </c>
      <c r="AN5" s="25" t="s">
        <v>1012</v>
      </c>
      <c r="AO5" s="25" t="s">
        <v>1012</v>
      </c>
      <c r="AP5" s="25"/>
      <c r="AQ5" s="25" t="s">
        <v>1016</v>
      </c>
      <c r="AR5" s="25" t="s">
        <v>121</v>
      </c>
      <c r="AS5" s="30">
        <v>28.7</v>
      </c>
      <c r="AT5" s="25" t="s">
        <v>116</v>
      </c>
      <c r="AU5" s="20">
        <v>2.46E-2</v>
      </c>
      <c r="AW5" t="s">
        <v>808</v>
      </c>
      <c r="AZ5" t="s">
        <v>317</v>
      </c>
      <c r="BA5" t="s">
        <v>235</v>
      </c>
    </row>
    <row r="6" spans="2:53">
      <c r="B6" s="25" t="s">
        <v>221</v>
      </c>
      <c r="D6" s="25" t="s">
        <v>223</v>
      </c>
      <c r="E6" s="25" t="s">
        <v>142</v>
      </c>
      <c r="F6" s="25" t="s">
        <v>809</v>
      </c>
      <c r="G6" s="47"/>
      <c r="H6" t="s">
        <v>221</v>
      </c>
      <c r="I6">
        <f>MATCH(H6,D:D,0)</f>
        <v>9</v>
      </c>
      <c r="J6">
        <f>I6+COUNTIF(D:D,H6)-1</f>
        <v>37</v>
      </c>
      <c r="K6" s="47"/>
      <c r="L6" s="25" t="s">
        <v>223</v>
      </c>
      <c r="M6" s="25" t="s">
        <v>142</v>
      </c>
      <c r="N6" s="25"/>
      <c r="O6" s="61"/>
      <c r="P6" s="25" t="s">
        <v>1015</v>
      </c>
      <c r="Q6" s="25" t="s">
        <v>1014</v>
      </c>
      <c r="R6" s="58"/>
      <c r="S6" s="25" t="s">
        <v>381</v>
      </c>
      <c r="T6" s="25" t="s">
        <v>381</v>
      </c>
      <c r="U6" s="25" t="s">
        <v>381</v>
      </c>
      <c r="V6" s="25" t="s">
        <v>381</v>
      </c>
      <c r="W6" s="25" t="s">
        <v>198</v>
      </c>
      <c r="X6" s="20" t="str">
        <f t="shared" ref="X6:X60" si="1">L6&amp;M6</f>
        <v>エネルギー起源二酸化炭素(CO2)他人から供給された電気の使用</v>
      </c>
      <c r="Y6" s="20" t="str">
        <f t="shared" si="0"/>
        <v>エネルギー起源二酸化炭素(CO2)他人から供給された電気の使用</v>
      </c>
      <c r="Z6" s="47"/>
      <c r="AA6" t="s">
        <v>223</v>
      </c>
      <c r="AB6">
        <f t="shared" ref="AB6:AB13" si="2">MATCH(AA6,L:L,0)</f>
        <v>5</v>
      </c>
      <c r="AC6">
        <f t="shared" ref="AC6:AC13" si="3">AB6+COUNTIF(L:L,AA6)-1</f>
        <v>9</v>
      </c>
      <c r="AD6" s="20"/>
      <c r="AF6" s="9"/>
      <c r="AG6" s="9"/>
      <c r="AH6" s="9"/>
      <c r="AI6" s="9" t="s">
        <v>221</v>
      </c>
      <c r="AJ6" s="9" t="s">
        <v>916</v>
      </c>
      <c r="AK6" s="9">
        <v>1</v>
      </c>
      <c r="AM6" s="25" t="s">
        <v>144</v>
      </c>
      <c r="AN6" s="25" t="s">
        <v>364</v>
      </c>
      <c r="AO6" s="25" t="s">
        <v>364</v>
      </c>
      <c r="AP6" s="25"/>
      <c r="AQ6" s="25" t="s">
        <v>1016</v>
      </c>
      <c r="AR6" s="25" t="s">
        <v>121</v>
      </c>
      <c r="AS6" s="30">
        <v>28.9</v>
      </c>
      <c r="AT6" s="25" t="s">
        <v>116</v>
      </c>
      <c r="AU6" s="20">
        <v>2.4500000000000001E-2</v>
      </c>
      <c r="AW6" t="s">
        <v>824</v>
      </c>
      <c r="AZ6" t="s">
        <v>318</v>
      </c>
    </row>
    <row r="7" spans="2:53">
      <c r="B7" s="25" t="s">
        <v>200</v>
      </c>
      <c r="D7" s="25" t="s">
        <v>223</v>
      </c>
      <c r="E7" s="25" t="s">
        <v>139</v>
      </c>
      <c r="F7" s="25" t="s">
        <v>810</v>
      </c>
      <c r="G7" s="47"/>
      <c r="H7" t="s">
        <v>200</v>
      </c>
      <c r="I7">
        <f t="shared" ref="I7:I12" si="4">MATCH(H7,D:D,0)</f>
        <v>38</v>
      </c>
      <c r="J7">
        <f t="shared" ref="J7:J12" si="5">I7+COUNTIF(D:D,H7)-1</f>
        <v>61</v>
      </c>
      <c r="K7" s="47"/>
      <c r="L7" s="25" t="s">
        <v>223</v>
      </c>
      <c r="M7" s="25" t="s">
        <v>139</v>
      </c>
      <c r="N7" s="25" t="s">
        <v>222</v>
      </c>
      <c r="O7" s="25"/>
      <c r="P7" s="27" t="s">
        <v>1027</v>
      </c>
      <c r="Q7" s="27" t="s">
        <v>137</v>
      </c>
      <c r="R7" s="27">
        <v>0.06</v>
      </c>
      <c r="S7" s="25" t="s">
        <v>137</v>
      </c>
      <c r="T7" s="25">
        <v>0.06</v>
      </c>
      <c r="U7" s="25" t="s">
        <v>137</v>
      </c>
      <c r="V7" s="25">
        <v>0.06</v>
      </c>
      <c r="W7" s="25"/>
      <c r="X7" s="20" t="str">
        <f t="shared" si="1"/>
        <v>エネルギー起源二酸化炭素(CO2)他人から供給された熱の使用</v>
      </c>
      <c r="Y7" s="20" t="str">
        <f t="shared" si="0"/>
        <v>エネルギー起源二酸化炭素(CO2)他人から供給された熱の使用産業用蒸気</v>
      </c>
      <c r="Z7" s="47"/>
      <c r="AA7" t="s">
        <v>221</v>
      </c>
      <c r="AB7">
        <f t="shared" si="2"/>
        <v>10</v>
      </c>
      <c r="AC7">
        <f t="shared" si="3"/>
        <v>94</v>
      </c>
      <c r="AD7" s="20"/>
      <c r="AF7" s="9">
        <v>2</v>
      </c>
      <c r="AG7" s="9" t="s">
        <v>917</v>
      </c>
      <c r="AH7" s="9"/>
      <c r="AI7" s="9" t="s">
        <v>200</v>
      </c>
      <c r="AJ7" s="9" t="s">
        <v>918</v>
      </c>
      <c r="AK7" s="9">
        <v>28</v>
      </c>
      <c r="AM7" s="25" t="s">
        <v>144</v>
      </c>
      <c r="AN7" s="25" t="s">
        <v>365</v>
      </c>
      <c r="AO7" s="25" t="s">
        <v>365</v>
      </c>
      <c r="AP7" s="25"/>
      <c r="AQ7" s="25" t="s">
        <v>1016</v>
      </c>
      <c r="AR7" s="25" t="s">
        <v>143</v>
      </c>
      <c r="AS7" s="30">
        <v>28.3</v>
      </c>
      <c r="AT7" s="25" t="s">
        <v>116</v>
      </c>
      <c r="AU7" s="20">
        <v>2.5100000000000001E-2</v>
      </c>
      <c r="AW7" t="s">
        <v>831</v>
      </c>
      <c r="AZ7" t="s">
        <v>376</v>
      </c>
    </row>
    <row r="8" spans="2:53">
      <c r="B8" s="25" t="s">
        <v>800</v>
      </c>
      <c r="D8" s="49" t="s">
        <v>223</v>
      </c>
      <c r="E8" s="49" t="s">
        <v>906</v>
      </c>
      <c r="F8" s="49" t="s">
        <v>907</v>
      </c>
      <c r="G8" s="47"/>
      <c r="H8" t="s">
        <v>800</v>
      </c>
      <c r="I8">
        <f t="shared" si="4"/>
        <v>62</v>
      </c>
      <c r="J8">
        <f t="shared" si="5"/>
        <v>77</v>
      </c>
      <c r="K8" s="47"/>
      <c r="L8" s="25" t="s">
        <v>223</v>
      </c>
      <c r="M8" t="s">
        <v>139</v>
      </c>
      <c r="N8" s="25" t="s">
        <v>383</v>
      </c>
      <c r="O8" s="25"/>
      <c r="P8" s="27" t="s">
        <v>1027</v>
      </c>
      <c r="Q8" s="27" t="s">
        <v>137</v>
      </c>
      <c r="R8" s="27">
        <v>5.2999999999999999E-2</v>
      </c>
      <c r="S8" s="55" t="s">
        <v>137</v>
      </c>
      <c r="T8" s="56">
        <v>5.2999999999999999E-2</v>
      </c>
      <c r="U8" s="55" t="s">
        <v>137</v>
      </c>
      <c r="V8" s="56">
        <v>5.2999999999999999E-2</v>
      </c>
      <c r="W8" s="55" t="s">
        <v>382</v>
      </c>
      <c r="X8" s="20" t="str">
        <f t="shared" si="1"/>
        <v>エネルギー起源二酸化炭素(CO2)他人から供給された熱の使用</v>
      </c>
      <c r="Y8" s="20" t="str">
        <f t="shared" si="0"/>
        <v>エネルギー起源二酸化炭素(CO2)他人から供給された熱の使用蒸気(産業用のものは除く。)、温水、冷水</v>
      </c>
      <c r="Z8" s="47"/>
      <c r="AA8" t="s">
        <v>200</v>
      </c>
      <c r="AB8">
        <f t="shared" si="2"/>
        <v>95</v>
      </c>
      <c r="AC8">
        <f t="shared" si="3"/>
        <v>282</v>
      </c>
      <c r="AD8" s="20"/>
      <c r="AF8" s="9">
        <v>3</v>
      </c>
      <c r="AG8" s="9" t="s">
        <v>919</v>
      </c>
      <c r="AH8" s="9"/>
      <c r="AI8" s="9" t="s">
        <v>800</v>
      </c>
      <c r="AJ8" s="9" t="s">
        <v>920</v>
      </c>
      <c r="AK8" s="9">
        <v>265</v>
      </c>
      <c r="AM8" s="25" t="s">
        <v>144</v>
      </c>
      <c r="AN8" s="25" t="s">
        <v>366</v>
      </c>
      <c r="AO8" s="25" t="s">
        <v>366</v>
      </c>
      <c r="AP8" s="25"/>
      <c r="AQ8" s="25" t="s">
        <v>1016</v>
      </c>
      <c r="AR8" s="25" t="s">
        <v>143</v>
      </c>
      <c r="AS8" s="30">
        <v>26.1</v>
      </c>
      <c r="AT8" s="25" t="s">
        <v>116</v>
      </c>
      <c r="AU8" s="20">
        <v>2.4299999999999999E-2</v>
      </c>
      <c r="AZ8" t="s">
        <v>377</v>
      </c>
    </row>
    <row r="9" spans="2:53">
      <c r="B9" s="25" t="s">
        <v>984</v>
      </c>
      <c r="D9" s="25" t="s">
        <v>221</v>
      </c>
      <c r="E9" s="25" t="s">
        <v>384</v>
      </c>
      <c r="F9" s="25" t="s">
        <v>856</v>
      </c>
      <c r="G9" s="47"/>
      <c r="H9" t="s">
        <v>347</v>
      </c>
      <c r="I9">
        <f t="shared" si="4"/>
        <v>78</v>
      </c>
      <c r="J9">
        <f t="shared" si="5"/>
        <v>90</v>
      </c>
      <c r="K9" s="47"/>
      <c r="L9" s="26" t="s">
        <v>223</v>
      </c>
      <c r="M9" s="19" t="s">
        <v>139</v>
      </c>
      <c r="N9" s="26"/>
      <c r="O9" s="25"/>
      <c r="P9" s="27" t="s">
        <v>1027</v>
      </c>
      <c r="Q9" s="27" t="s">
        <v>137</v>
      </c>
      <c r="R9" s="27"/>
      <c r="S9" s="55" t="s">
        <v>137</v>
      </c>
      <c r="T9" s="56"/>
      <c r="U9" s="55" t="s">
        <v>137</v>
      </c>
      <c r="V9" s="56"/>
      <c r="W9" s="62"/>
      <c r="X9" s="20" t="str">
        <f t="shared" si="1"/>
        <v>エネルギー起源二酸化炭素(CO2)他人から供給された熱の使用</v>
      </c>
      <c r="Y9" s="20" t="str">
        <f t="shared" si="0"/>
        <v>エネルギー起源二酸化炭素(CO2)他人から供給された熱の使用</v>
      </c>
      <c r="Z9" s="47"/>
      <c r="AA9" t="s">
        <v>800</v>
      </c>
      <c r="AB9">
        <f t="shared" si="2"/>
        <v>283</v>
      </c>
      <c r="AC9">
        <f t="shared" si="3"/>
        <v>511</v>
      </c>
      <c r="AD9" s="20"/>
      <c r="AF9" s="52">
        <v>4</v>
      </c>
      <c r="AG9" s="52" t="s">
        <v>921</v>
      </c>
      <c r="AH9" s="50" t="s">
        <v>922</v>
      </c>
      <c r="AI9" s="50" t="s">
        <v>984</v>
      </c>
      <c r="AJ9" s="50" t="s">
        <v>923</v>
      </c>
      <c r="AK9" s="50">
        <v>12400</v>
      </c>
      <c r="AM9" s="25" t="s">
        <v>144</v>
      </c>
      <c r="AN9" s="25" t="s">
        <v>367</v>
      </c>
      <c r="AO9" s="25" t="s">
        <v>367</v>
      </c>
      <c r="AP9" s="25"/>
      <c r="AQ9" s="25" t="s">
        <v>1016</v>
      </c>
      <c r="AR9" s="25" t="s">
        <v>143</v>
      </c>
      <c r="AS9" s="30">
        <v>24.3</v>
      </c>
      <c r="AT9" s="25" t="s">
        <v>116</v>
      </c>
      <c r="AU9" s="20">
        <v>2.4199999999999999E-2</v>
      </c>
      <c r="AZ9" t="s">
        <v>378</v>
      </c>
    </row>
    <row r="10" spans="2:53">
      <c r="B10" s="25" t="s">
        <v>985</v>
      </c>
      <c r="D10" s="25" t="s">
        <v>221</v>
      </c>
      <c r="E10" s="25" t="s">
        <v>196</v>
      </c>
      <c r="F10" s="25" t="s">
        <v>811</v>
      </c>
      <c r="G10" s="47"/>
      <c r="H10" t="s">
        <v>806</v>
      </c>
      <c r="I10">
        <f t="shared" si="4"/>
        <v>91</v>
      </c>
      <c r="J10">
        <f t="shared" si="5"/>
        <v>96</v>
      </c>
      <c r="K10" s="47"/>
      <c r="L10" s="25" t="s">
        <v>221</v>
      </c>
      <c r="M10" s="25" t="s">
        <v>384</v>
      </c>
      <c r="N10" s="25" t="s">
        <v>385</v>
      </c>
      <c r="O10" s="25"/>
      <c r="P10" s="25" t="s">
        <v>1016</v>
      </c>
      <c r="Q10" s="25" t="s">
        <v>203</v>
      </c>
      <c r="R10" s="25">
        <v>3.6999999999999998E-5</v>
      </c>
      <c r="S10" s="55"/>
      <c r="T10" s="55"/>
      <c r="U10" s="55"/>
      <c r="V10" s="55" t="s">
        <v>1043</v>
      </c>
      <c r="W10" s="57"/>
      <c r="X10" s="20" t="str">
        <f t="shared" si="1"/>
        <v>非エネルギー起源二酸化炭素(CO2)石炭の生産</v>
      </c>
      <c r="Y10" s="20" t="str">
        <f t="shared" si="0"/>
        <v>非エネルギー起源二酸化炭素(CO2)石炭の生産坑内掘における採掘時</v>
      </c>
      <c r="Z10" s="47"/>
      <c r="AA10" t="s">
        <v>347</v>
      </c>
      <c r="AB10">
        <f t="shared" si="2"/>
        <v>512</v>
      </c>
      <c r="AC10">
        <f t="shared" si="3"/>
        <v>534</v>
      </c>
      <c r="AD10" s="20"/>
      <c r="AF10" s="11"/>
      <c r="AG10" s="11"/>
      <c r="AH10" s="50" t="s">
        <v>924</v>
      </c>
      <c r="AI10" s="50" t="s">
        <v>985</v>
      </c>
      <c r="AJ10" s="50" t="s">
        <v>925</v>
      </c>
      <c r="AK10" s="50">
        <v>677</v>
      </c>
      <c r="AM10" s="25" t="s">
        <v>144</v>
      </c>
      <c r="AN10" s="25" t="s">
        <v>368</v>
      </c>
      <c r="AO10" s="25" t="s">
        <v>368</v>
      </c>
      <c r="AP10" s="25"/>
      <c r="AQ10" s="25" t="s">
        <v>1016</v>
      </c>
      <c r="AR10" s="25" t="s">
        <v>143</v>
      </c>
      <c r="AS10" s="30">
        <v>27.8</v>
      </c>
      <c r="AT10" s="25" t="s">
        <v>116</v>
      </c>
      <c r="AU10" s="20">
        <v>2.5899999999999999E-2</v>
      </c>
      <c r="AZ10" t="s">
        <v>379</v>
      </c>
    </row>
    <row r="11" spans="2:53">
      <c r="B11" s="25" t="s">
        <v>986</v>
      </c>
      <c r="D11" s="25" t="s">
        <v>221</v>
      </c>
      <c r="E11" s="25" t="s">
        <v>391</v>
      </c>
      <c r="F11" s="25" t="s">
        <v>857</v>
      </c>
      <c r="G11" s="47"/>
      <c r="H11" t="s">
        <v>160</v>
      </c>
      <c r="I11">
        <f t="shared" si="4"/>
        <v>97</v>
      </c>
      <c r="J11">
        <f t="shared" si="5"/>
        <v>104</v>
      </c>
      <c r="K11" s="47"/>
      <c r="L11" s="25" t="s">
        <v>221</v>
      </c>
      <c r="M11" s="25" t="s">
        <v>793</v>
      </c>
      <c r="N11" s="25" t="s">
        <v>387</v>
      </c>
      <c r="O11" s="25"/>
      <c r="P11" s="25" t="s">
        <v>1016</v>
      </c>
      <c r="Q11" s="25" t="s">
        <v>203</v>
      </c>
      <c r="R11" s="25">
        <v>4.0000000000000003E-5</v>
      </c>
      <c r="S11" s="25"/>
      <c r="T11" s="25"/>
      <c r="U11" s="25"/>
      <c r="V11" s="25"/>
      <c r="W11" s="25" t="s">
        <v>386</v>
      </c>
      <c r="X11" s="20" t="str">
        <f t="shared" si="1"/>
        <v>非エネルギー起源二酸化炭素(CO2)石炭の生産</v>
      </c>
      <c r="Y11" s="20" t="str">
        <f t="shared" si="0"/>
        <v>非エネルギー起源二酸化炭素(CO2)石炭の生産坑内掘における採掘後の工程時</v>
      </c>
      <c r="Z11" s="47"/>
      <c r="AA11" t="s">
        <v>806</v>
      </c>
      <c r="AB11">
        <f t="shared" si="2"/>
        <v>535</v>
      </c>
      <c r="AC11">
        <f t="shared" si="3"/>
        <v>558</v>
      </c>
      <c r="AD11" s="20"/>
      <c r="AF11" s="11"/>
      <c r="AG11" s="11"/>
      <c r="AH11" s="50" t="s">
        <v>926</v>
      </c>
      <c r="AI11" s="50" t="s">
        <v>986</v>
      </c>
      <c r="AJ11" s="50" t="s">
        <v>927</v>
      </c>
      <c r="AK11" s="50">
        <v>116</v>
      </c>
      <c r="AM11" s="25" t="s">
        <v>144</v>
      </c>
      <c r="AN11" s="25" t="s">
        <v>369</v>
      </c>
      <c r="AO11" s="25" t="s">
        <v>369</v>
      </c>
      <c r="AP11" s="25"/>
      <c r="AQ11" s="25" t="s">
        <v>1016</v>
      </c>
      <c r="AR11" s="25" t="s">
        <v>143</v>
      </c>
      <c r="AS11" s="30">
        <v>29</v>
      </c>
      <c r="AT11" s="25" t="s">
        <v>116</v>
      </c>
      <c r="AU11" s="20">
        <v>2.9899999999999999E-2</v>
      </c>
      <c r="AZ11" t="s">
        <v>380</v>
      </c>
    </row>
    <row r="12" spans="2:53">
      <c r="B12" s="25" t="s">
        <v>987</v>
      </c>
      <c r="D12" s="25" t="s">
        <v>221</v>
      </c>
      <c r="E12" s="25" t="s">
        <v>183</v>
      </c>
      <c r="F12" s="25" t="s">
        <v>812</v>
      </c>
      <c r="G12" s="47"/>
      <c r="H12" t="s">
        <v>154</v>
      </c>
      <c r="I12">
        <f t="shared" si="4"/>
        <v>105</v>
      </c>
      <c r="J12">
        <f t="shared" si="5"/>
        <v>107</v>
      </c>
      <c r="K12" s="47"/>
      <c r="L12" s="25" t="s">
        <v>221</v>
      </c>
      <c r="M12" s="25" t="s">
        <v>793</v>
      </c>
      <c r="N12" s="25" t="s">
        <v>388</v>
      </c>
      <c r="O12" s="25"/>
      <c r="P12" s="25" t="s">
        <v>1016</v>
      </c>
      <c r="Q12" s="25" t="s">
        <v>203</v>
      </c>
      <c r="R12" s="31">
        <v>1.9000000000000001E-5</v>
      </c>
      <c r="S12" s="25"/>
      <c r="T12" s="25"/>
      <c r="U12" s="25"/>
      <c r="V12" s="25" t="s">
        <v>1044</v>
      </c>
      <c r="W12" s="25"/>
      <c r="X12" s="20" t="str">
        <f t="shared" si="1"/>
        <v>非エネルギー起源二酸化炭素(CO2)石炭の生産</v>
      </c>
      <c r="Y12" s="20" t="str">
        <f t="shared" si="0"/>
        <v>非エネルギー起源二酸化炭素(CO2)石炭の生産露天堀における採掘時</v>
      </c>
      <c r="Z12" s="47"/>
      <c r="AA12" t="s">
        <v>160</v>
      </c>
      <c r="AB12">
        <f t="shared" si="2"/>
        <v>559</v>
      </c>
      <c r="AC12">
        <f t="shared" si="3"/>
        <v>570</v>
      </c>
      <c r="AD12" s="20"/>
      <c r="AF12" s="11"/>
      <c r="AG12" s="11"/>
      <c r="AH12" s="50" t="s">
        <v>928</v>
      </c>
      <c r="AI12" s="50" t="s">
        <v>987</v>
      </c>
      <c r="AJ12" s="50" t="s">
        <v>929</v>
      </c>
      <c r="AK12" s="50">
        <v>3170</v>
      </c>
      <c r="AM12" s="25" t="s">
        <v>144</v>
      </c>
      <c r="AN12" s="25" t="s">
        <v>133</v>
      </c>
      <c r="AO12" s="25" t="s">
        <v>133</v>
      </c>
      <c r="AP12" s="25"/>
      <c r="AQ12" s="25" t="s">
        <v>1016</v>
      </c>
      <c r="AR12" s="25" t="s">
        <v>143</v>
      </c>
      <c r="AS12" s="30">
        <v>33.299999999999997</v>
      </c>
      <c r="AT12" s="25" t="s">
        <v>116</v>
      </c>
      <c r="AU12" s="20">
        <v>2.4500000000000001E-2</v>
      </c>
    </row>
    <row r="13" spans="2:53">
      <c r="B13" s="25" t="s">
        <v>988</v>
      </c>
      <c r="D13" s="25" t="s">
        <v>221</v>
      </c>
      <c r="E13" s="25" t="s">
        <v>404</v>
      </c>
      <c r="F13" s="25" t="s">
        <v>858</v>
      </c>
      <c r="G13" s="47"/>
      <c r="K13" s="47"/>
      <c r="L13" s="25" t="s">
        <v>221</v>
      </c>
      <c r="M13" s="25" t="s">
        <v>793</v>
      </c>
      <c r="N13" s="25" t="s">
        <v>390</v>
      </c>
      <c r="O13" s="25"/>
      <c r="P13" s="25" t="s">
        <v>1016</v>
      </c>
      <c r="Q13" s="25" t="s">
        <v>203</v>
      </c>
      <c r="R13" s="25">
        <v>1.5999999999999999E-5</v>
      </c>
      <c r="S13" s="25"/>
      <c r="T13" s="25"/>
      <c r="U13" s="25"/>
      <c r="V13" s="25"/>
      <c r="W13" s="32" t="s">
        <v>389</v>
      </c>
      <c r="X13" s="20" t="str">
        <f t="shared" si="1"/>
        <v>非エネルギー起源二酸化炭素(CO2)石炭の生産</v>
      </c>
      <c r="Y13" s="20" t="str">
        <f t="shared" si="0"/>
        <v>非エネルギー起源二酸化炭素(CO2)石炭の生産露天堀における採掘後の工程時</v>
      </c>
      <c r="Z13" s="47"/>
      <c r="AA13" t="s">
        <v>154</v>
      </c>
      <c r="AB13">
        <f t="shared" si="2"/>
        <v>571</v>
      </c>
      <c r="AC13">
        <f t="shared" si="3"/>
        <v>575</v>
      </c>
      <c r="AD13" s="20"/>
      <c r="AF13" s="11"/>
      <c r="AG13" s="11"/>
      <c r="AH13" s="50" t="s">
        <v>930</v>
      </c>
      <c r="AI13" s="50" t="s">
        <v>988</v>
      </c>
      <c r="AJ13" s="50" t="s">
        <v>931</v>
      </c>
      <c r="AK13" s="50">
        <v>1120</v>
      </c>
      <c r="AM13" s="25" t="s">
        <v>144</v>
      </c>
      <c r="AN13" s="25" t="s">
        <v>370</v>
      </c>
      <c r="AO13" s="25" t="s">
        <v>370</v>
      </c>
      <c r="AP13" s="25"/>
      <c r="AQ13" s="25" t="s">
        <v>1016</v>
      </c>
      <c r="AR13" s="25" t="s">
        <v>143</v>
      </c>
      <c r="AS13" s="30">
        <v>33.299999999999997</v>
      </c>
      <c r="AT13" s="25" t="s">
        <v>116</v>
      </c>
      <c r="AU13" s="20">
        <v>2.4500000000000001E-2</v>
      </c>
    </row>
    <row r="14" spans="2:53">
      <c r="B14" t="s">
        <v>989</v>
      </c>
      <c r="D14" s="25" t="s">
        <v>221</v>
      </c>
      <c r="E14" s="25" t="s">
        <v>406</v>
      </c>
      <c r="F14" s="25" t="s">
        <v>859</v>
      </c>
      <c r="G14" s="47"/>
      <c r="K14" s="47"/>
      <c r="L14" s="25" t="s">
        <v>221</v>
      </c>
      <c r="M14" s="25" t="s">
        <v>196</v>
      </c>
      <c r="N14" s="25"/>
      <c r="O14" s="25"/>
      <c r="P14" s="25" t="s">
        <v>1017</v>
      </c>
      <c r="Q14" s="25" t="s">
        <v>218</v>
      </c>
      <c r="R14" s="25">
        <v>2.8E-5</v>
      </c>
      <c r="S14" s="25"/>
      <c r="T14" s="25"/>
      <c r="U14" s="25"/>
      <c r="V14" s="25" t="s">
        <v>195</v>
      </c>
      <c r="W14" s="32"/>
      <c r="X14" s="20" t="str">
        <f t="shared" si="1"/>
        <v>非エネルギー起源二酸化炭素(CO2)原油又は天然ガスの試掘</v>
      </c>
      <c r="Y14" s="20" t="str">
        <f t="shared" si="0"/>
        <v>非エネルギー起源二酸化炭素(CO2)原油又は天然ガスの試掘</v>
      </c>
      <c r="Z14" s="47"/>
      <c r="AD14" s="20"/>
      <c r="AF14" s="11"/>
      <c r="AG14" s="11"/>
      <c r="AH14" s="50" t="s">
        <v>932</v>
      </c>
      <c r="AI14" s="50" t="s">
        <v>989</v>
      </c>
      <c r="AJ14" s="50" t="s">
        <v>933</v>
      </c>
      <c r="AK14" s="50">
        <v>1300</v>
      </c>
      <c r="AM14" s="25" t="s">
        <v>144</v>
      </c>
      <c r="AN14" s="25" t="s">
        <v>132</v>
      </c>
      <c r="AO14" s="25" t="s">
        <v>132</v>
      </c>
      <c r="AP14" s="25"/>
      <c r="AQ14" s="25" t="s">
        <v>1016</v>
      </c>
      <c r="AR14" s="25" t="s">
        <v>143</v>
      </c>
      <c r="AS14" s="30">
        <v>37.299999999999997</v>
      </c>
      <c r="AT14" s="25" t="s">
        <v>116</v>
      </c>
      <c r="AU14" s="20">
        <v>2.0899999999999998E-2</v>
      </c>
    </row>
    <row r="15" spans="2:53">
      <c r="B15" t="s">
        <v>990</v>
      </c>
      <c r="D15" s="25" t="s">
        <v>221</v>
      </c>
      <c r="E15" s="25" t="s">
        <v>408</v>
      </c>
      <c r="F15" s="25" t="s">
        <v>860</v>
      </c>
      <c r="G15" s="47"/>
      <c r="K15" s="47"/>
      <c r="L15" s="25" t="s">
        <v>221</v>
      </c>
      <c r="M15" s="25" t="s">
        <v>391</v>
      </c>
      <c r="N15" s="25"/>
      <c r="O15" s="25"/>
      <c r="P15" s="25" t="s">
        <v>1017</v>
      </c>
      <c r="Q15" s="25" t="s">
        <v>218</v>
      </c>
      <c r="R15" s="25">
        <v>5.7</v>
      </c>
      <c r="S15" s="25"/>
      <c r="T15" s="25"/>
      <c r="U15" s="25"/>
      <c r="V15" s="25" t="s">
        <v>392</v>
      </c>
      <c r="W15" s="25" t="s">
        <v>195</v>
      </c>
      <c r="X15" s="20" t="str">
        <f t="shared" si="1"/>
        <v>非エネルギー起源二酸化炭素(CO2)原油又は天然ガスの性状に関する試験の実施</v>
      </c>
      <c r="Y15" s="20" t="str">
        <f t="shared" si="0"/>
        <v>非エネルギー起源二酸化炭素(CO2)原油又は天然ガスの性状に関する試験の実施</v>
      </c>
      <c r="Z15" s="47"/>
      <c r="AD15" s="20"/>
      <c r="AF15" s="11"/>
      <c r="AG15" s="11"/>
      <c r="AH15" s="50" t="s">
        <v>934</v>
      </c>
      <c r="AI15" s="50" t="s">
        <v>990</v>
      </c>
      <c r="AJ15" s="50" t="s">
        <v>935</v>
      </c>
      <c r="AK15" s="50">
        <v>328</v>
      </c>
      <c r="AM15" s="25" t="s">
        <v>144</v>
      </c>
      <c r="AN15" s="25" t="s">
        <v>131</v>
      </c>
      <c r="AO15" s="25" t="s">
        <v>131</v>
      </c>
      <c r="AP15" s="25"/>
      <c r="AQ15" s="25" t="s">
        <v>1016</v>
      </c>
      <c r="AR15" s="25" t="s">
        <v>143</v>
      </c>
      <c r="AS15" s="30">
        <v>40</v>
      </c>
      <c r="AT15" s="25" t="s">
        <v>116</v>
      </c>
      <c r="AU15" s="20">
        <v>2.0400000000000001E-2</v>
      </c>
    </row>
    <row r="16" spans="2:53">
      <c r="B16" t="s">
        <v>991</v>
      </c>
      <c r="D16" s="25" t="s">
        <v>221</v>
      </c>
      <c r="E16" s="25" t="s">
        <v>207</v>
      </c>
      <c r="F16" s="25" t="s">
        <v>813</v>
      </c>
      <c r="G16" s="47"/>
      <c r="K16" s="47"/>
      <c r="L16" s="25" t="s">
        <v>221</v>
      </c>
      <c r="M16" s="25" t="s">
        <v>183</v>
      </c>
      <c r="N16" s="25" t="s">
        <v>194</v>
      </c>
      <c r="O16" s="25"/>
      <c r="P16" s="25" t="s">
        <v>339</v>
      </c>
      <c r="Q16" s="25" t="s">
        <v>220</v>
      </c>
      <c r="R16" s="25">
        <v>9.5000000000000005E-5</v>
      </c>
      <c r="S16" s="25"/>
      <c r="T16" s="25"/>
      <c r="U16" s="25"/>
      <c r="V16" s="25" t="s">
        <v>393</v>
      </c>
      <c r="W16" s="25" t="s">
        <v>392</v>
      </c>
      <c r="X16" s="20" t="str">
        <f t="shared" si="1"/>
        <v>非エネルギー起源二酸化炭素(CO2)原油又は天然ガスの生産</v>
      </c>
      <c r="Y16" s="20" t="str">
        <f t="shared" si="0"/>
        <v>非エネルギー起源二酸化炭素(CO2)原油又は天然ガスの生産生産時の通気弁</v>
      </c>
      <c r="Z16" s="47"/>
      <c r="AD16" s="20"/>
      <c r="AF16" s="11"/>
      <c r="AG16" s="11"/>
      <c r="AH16" s="50" t="s">
        <v>936</v>
      </c>
      <c r="AI16" s="50" t="s">
        <v>991</v>
      </c>
      <c r="AJ16" s="50" t="s">
        <v>937</v>
      </c>
      <c r="AK16" s="50">
        <v>4800</v>
      </c>
      <c r="AM16" s="25" t="s">
        <v>144</v>
      </c>
      <c r="AN16" s="25" t="s">
        <v>322</v>
      </c>
      <c r="AO16" s="25" t="s">
        <v>322</v>
      </c>
      <c r="AP16" s="25"/>
      <c r="AQ16" s="25" t="s">
        <v>339</v>
      </c>
      <c r="AR16" s="25" t="s">
        <v>140</v>
      </c>
      <c r="AS16" s="30">
        <v>34.799999999999997</v>
      </c>
      <c r="AT16" s="25" t="s">
        <v>116</v>
      </c>
      <c r="AU16" s="20">
        <v>1.83E-2</v>
      </c>
    </row>
    <row r="17" spans="2:47">
      <c r="B17" t="s">
        <v>992</v>
      </c>
      <c r="D17" s="25" t="s">
        <v>221</v>
      </c>
      <c r="E17" s="25" t="s">
        <v>217</v>
      </c>
      <c r="F17" s="25" t="s">
        <v>814</v>
      </c>
      <c r="G17" s="47"/>
      <c r="K17" s="47"/>
      <c r="L17" s="25" t="s">
        <v>221</v>
      </c>
      <c r="M17" s="25" t="s">
        <v>183</v>
      </c>
      <c r="N17" s="25" t="s">
        <v>394</v>
      </c>
      <c r="O17" s="25"/>
      <c r="P17" s="25" t="s">
        <v>339</v>
      </c>
      <c r="Q17" s="25" t="s">
        <v>220</v>
      </c>
      <c r="R17" s="25">
        <v>1.2999999999999999E-4</v>
      </c>
      <c r="S17" s="25"/>
      <c r="T17" s="25"/>
      <c r="U17" s="25"/>
      <c r="V17" s="25"/>
      <c r="W17" s="25" t="s">
        <v>393</v>
      </c>
      <c r="X17" s="20" t="str">
        <f t="shared" si="1"/>
        <v>非エネルギー起源二酸化炭素(CO2)原油又は天然ガスの生産</v>
      </c>
      <c r="Y17" s="20" t="str">
        <f t="shared" si="0"/>
        <v>非エネルギー起源二酸化炭素(CO2)原油又は天然ガスの生産陸上油田（通気弁及び随伴ガスの焼却を除く）</v>
      </c>
      <c r="Z17" s="47"/>
      <c r="AB17" t="s">
        <v>804</v>
      </c>
      <c r="AC17" t="s">
        <v>805</v>
      </c>
      <c r="AD17" s="20"/>
      <c r="AF17" s="11"/>
      <c r="AG17" s="11"/>
      <c r="AH17" s="50" t="s">
        <v>938</v>
      </c>
      <c r="AI17" s="50" t="s">
        <v>992</v>
      </c>
      <c r="AJ17" s="50" t="s">
        <v>939</v>
      </c>
      <c r="AK17" s="50">
        <v>16</v>
      </c>
      <c r="AM17" s="25" t="s">
        <v>144</v>
      </c>
      <c r="AN17" s="25" t="s">
        <v>371</v>
      </c>
      <c r="AO17" s="25" t="s">
        <v>371</v>
      </c>
      <c r="AP17" s="25"/>
      <c r="AQ17" s="25" t="s">
        <v>339</v>
      </c>
      <c r="AR17" s="25" t="s">
        <v>140</v>
      </c>
      <c r="AS17" s="30">
        <v>38.299999999999997</v>
      </c>
      <c r="AT17" s="25" t="s">
        <v>116</v>
      </c>
      <c r="AU17" s="20">
        <v>1.9E-2</v>
      </c>
    </row>
    <row r="18" spans="2:47">
      <c r="B18" t="s">
        <v>993</v>
      </c>
      <c r="D18" s="25" t="s">
        <v>221</v>
      </c>
      <c r="E18" s="25" t="s">
        <v>414</v>
      </c>
      <c r="F18" s="25" t="s">
        <v>861</v>
      </c>
      <c r="G18" s="47"/>
      <c r="K18" s="47"/>
      <c r="L18" s="25" t="s">
        <v>221</v>
      </c>
      <c r="M18" s="25" t="s">
        <v>183</v>
      </c>
      <c r="N18" s="25" t="s">
        <v>395</v>
      </c>
      <c r="O18" s="25"/>
      <c r="P18" s="25" t="s">
        <v>339</v>
      </c>
      <c r="Q18" s="25" t="s">
        <v>220</v>
      </c>
      <c r="R18" s="25">
        <v>4.3000000000000001E-8</v>
      </c>
      <c r="S18" s="25"/>
      <c r="T18" s="25"/>
      <c r="U18" s="25"/>
      <c r="V18" s="25" t="s">
        <v>151</v>
      </c>
      <c r="X18" s="20" t="str">
        <f t="shared" si="1"/>
        <v>非エネルギー起源二酸化炭素(CO2)原油又は天然ガスの生産</v>
      </c>
      <c r="Y18" s="20" t="str">
        <f t="shared" si="0"/>
        <v>非エネルギー起源二酸化炭素(CO2)原油又は天然ガスの生産海上油田（通気弁及び随伴ガスの焼却を除く）</v>
      </c>
      <c r="Z18" s="47"/>
      <c r="AA18" t="s">
        <v>808</v>
      </c>
      <c r="AB18">
        <f t="shared" ref="AB18:AB49" si="6">MATCH(AA18,X:X,0)</f>
        <v>5</v>
      </c>
      <c r="AC18">
        <f t="shared" ref="AC18:AC49" si="7">AB18+COUNTIF(X:X,AA18)-1</f>
        <v>5</v>
      </c>
      <c r="AD18" s="20"/>
      <c r="AF18" s="11"/>
      <c r="AG18" s="11"/>
      <c r="AH18" s="50" t="s">
        <v>940</v>
      </c>
      <c r="AI18" s="50" t="s">
        <v>993</v>
      </c>
      <c r="AJ18" s="50" t="s">
        <v>941</v>
      </c>
      <c r="AK18" s="50">
        <v>138</v>
      </c>
      <c r="AM18" s="25" t="s">
        <v>144</v>
      </c>
      <c r="AN18" t="s">
        <v>130</v>
      </c>
      <c r="AO18" t="s">
        <v>130</v>
      </c>
      <c r="AP18" s="25"/>
      <c r="AQ18" s="25" t="s">
        <v>339</v>
      </c>
      <c r="AR18" s="25" t="s">
        <v>140</v>
      </c>
      <c r="AS18" s="30">
        <v>33.4</v>
      </c>
      <c r="AT18" s="25" t="s">
        <v>116</v>
      </c>
      <c r="AU18" s="20">
        <v>1.8700000000000001E-2</v>
      </c>
    </row>
    <row r="19" spans="2:47">
      <c r="B19" t="s">
        <v>994</v>
      </c>
      <c r="D19" s="25" t="s">
        <v>221</v>
      </c>
      <c r="E19" s="25" t="s">
        <v>211</v>
      </c>
      <c r="F19" s="25" t="s">
        <v>815</v>
      </c>
      <c r="G19" s="47"/>
      <c r="K19" s="47"/>
      <c r="L19" s="25" t="s">
        <v>221</v>
      </c>
      <c r="M19" s="25" t="s">
        <v>183</v>
      </c>
      <c r="N19" s="25" t="s">
        <v>396</v>
      </c>
      <c r="O19" s="25"/>
      <c r="P19" s="25" t="s">
        <v>339</v>
      </c>
      <c r="Q19" s="25" t="s">
        <v>220</v>
      </c>
      <c r="R19" s="25">
        <v>4.1000000000000002E-2</v>
      </c>
      <c r="S19" s="25"/>
      <c r="T19" s="25"/>
      <c r="U19" s="25"/>
      <c r="V19" s="25" t="s">
        <v>151</v>
      </c>
      <c r="W19" s="25" t="s">
        <v>151</v>
      </c>
      <c r="X19" s="20" t="str">
        <f t="shared" si="1"/>
        <v>非エネルギー起源二酸化炭素(CO2)原油又は天然ガスの生産</v>
      </c>
      <c r="Y19" s="20" t="str">
        <f t="shared" si="0"/>
        <v>非エネルギー起源二酸化炭素(CO2)原油又は天然ガスの生産随伴ガスの焼却を行う場合</v>
      </c>
      <c r="Z19" s="47"/>
      <c r="AA19" t="s">
        <v>809</v>
      </c>
      <c r="AB19">
        <f t="shared" si="6"/>
        <v>6</v>
      </c>
      <c r="AC19">
        <f t="shared" si="7"/>
        <v>6</v>
      </c>
      <c r="AD19" s="20"/>
      <c r="AF19" s="11"/>
      <c r="AG19" s="11"/>
      <c r="AH19" s="50" t="s">
        <v>942</v>
      </c>
      <c r="AI19" s="50" t="s">
        <v>994</v>
      </c>
      <c r="AJ19" s="50" t="s">
        <v>943</v>
      </c>
      <c r="AK19" s="50">
        <v>4</v>
      </c>
      <c r="AM19" s="25" t="s">
        <v>144</v>
      </c>
      <c r="AN19" s="25" t="s">
        <v>129</v>
      </c>
      <c r="AO19" s="25" t="s">
        <v>129</v>
      </c>
      <c r="AP19" s="25"/>
      <c r="AQ19" s="25" t="s">
        <v>339</v>
      </c>
      <c r="AR19" s="25" t="s">
        <v>140</v>
      </c>
      <c r="AS19" s="30">
        <v>33.299999999999997</v>
      </c>
      <c r="AT19" s="25" t="s">
        <v>116</v>
      </c>
      <c r="AU19" s="20">
        <v>1.8599999999999998E-2</v>
      </c>
    </row>
    <row r="20" spans="2:47">
      <c r="B20" t="s">
        <v>995</v>
      </c>
      <c r="D20" s="25" t="s">
        <v>221</v>
      </c>
      <c r="E20" s="25" t="s">
        <v>210</v>
      </c>
      <c r="F20" s="25" t="s">
        <v>816</v>
      </c>
      <c r="G20" s="47"/>
      <c r="K20" s="47"/>
      <c r="L20" s="25" t="s">
        <v>221</v>
      </c>
      <c r="M20" s="25" t="s">
        <v>183</v>
      </c>
      <c r="N20" s="25" t="s">
        <v>397</v>
      </c>
      <c r="O20" s="25"/>
      <c r="P20" s="25" t="s">
        <v>1018</v>
      </c>
      <c r="Q20" s="25" t="s">
        <v>1045</v>
      </c>
      <c r="R20" s="25">
        <v>1.2999999999999999E-4</v>
      </c>
      <c r="S20" s="25"/>
      <c r="T20" s="25"/>
      <c r="U20" s="25"/>
      <c r="V20" s="25" t="s">
        <v>193</v>
      </c>
      <c r="W20" s="25" t="s">
        <v>151</v>
      </c>
      <c r="X20" s="20" t="str">
        <f t="shared" si="1"/>
        <v>非エネルギー起源二酸化炭素(CO2)原油又は天然ガスの生産</v>
      </c>
      <c r="Y20" s="20" t="str">
        <f t="shared" si="0"/>
        <v>非エネルギー起源二酸化炭素(CO2)原油又は天然ガスの生産生産時の通気弁</v>
      </c>
      <c r="Z20" s="47"/>
      <c r="AA20" t="s">
        <v>810</v>
      </c>
      <c r="AB20">
        <f t="shared" si="6"/>
        <v>7</v>
      </c>
      <c r="AC20">
        <f t="shared" si="7"/>
        <v>9</v>
      </c>
      <c r="AD20" s="20"/>
      <c r="AF20" s="11"/>
      <c r="AG20" s="11"/>
      <c r="AH20" s="50" t="s">
        <v>944</v>
      </c>
      <c r="AI20" s="50" t="s">
        <v>995</v>
      </c>
      <c r="AJ20" s="50" t="s">
        <v>945</v>
      </c>
      <c r="AK20" s="50">
        <v>3350</v>
      </c>
      <c r="AM20" s="25" t="s">
        <v>144</v>
      </c>
      <c r="AN20" s="25" t="s">
        <v>128</v>
      </c>
      <c r="AO20" s="25" t="s">
        <v>128</v>
      </c>
      <c r="AP20" s="25"/>
      <c r="AQ20" s="25" t="s">
        <v>339</v>
      </c>
      <c r="AR20" s="25" t="s">
        <v>140</v>
      </c>
      <c r="AS20" s="30">
        <v>36.299999999999997</v>
      </c>
      <c r="AT20" s="25" t="s">
        <v>116</v>
      </c>
      <c r="AU20" s="20">
        <v>1.8599999999999998E-2</v>
      </c>
    </row>
    <row r="21" spans="2:47">
      <c r="B21" t="s">
        <v>996</v>
      </c>
      <c r="D21" s="25" t="s">
        <v>221</v>
      </c>
      <c r="E21" s="25" t="s">
        <v>208</v>
      </c>
      <c r="F21" s="25" t="s">
        <v>817</v>
      </c>
      <c r="G21" s="47"/>
      <c r="K21" s="47"/>
      <c r="L21" s="25" t="s">
        <v>221</v>
      </c>
      <c r="M21" s="25" t="s">
        <v>183</v>
      </c>
      <c r="N21" s="32" t="s">
        <v>398</v>
      </c>
      <c r="O21" s="25"/>
      <c r="P21" s="25" t="s">
        <v>1018</v>
      </c>
      <c r="Q21" s="25" t="s">
        <v>1045</v>
      </c>
      <c r="R21" s="25">
        <v>8.2000000000000006E-8</v>
      </c>
      <c r="S21" s="25"/>
      <c r="T21" s="25"/>
      <c r="U21" s="25"/>
      <c r="V21" s="25" t="s">
        <v>151</v>
      </c>
      <c r="W21" s="25" t="s">
        <v>193</v>
      </c>
      <c r="X21" s="20" t="str">
        <f t="shared" si="1"/>
        <v>非エネルギー起源二酸化炭素(CO2)原油又は天然ガスの生産</v>
      </c>
      <c r="Y21" s="20" t="str">
        <f t="shared" si="0"/>
        <v>非エネルギー起源二酸化炭素(CO2)原油又は天然ガスの生産陸上ガス田（通気弁及び随伴ガスの焼却を除く）</v>
      </c>
      <c r="Z21" s="47"/>
      <c r="AA21" t="s">
        <v>1158</v>
      </c>
      <c r="AB21">
        <f t="shared" si="6"/>
        <v>10</v>
      </c>
      <c r="AC21">
        <f t="shared" si="7"/>
        <v>13</v>
      </c>
      <c r="AD21" s="20"/>
      <c r="AF21" s="11"/>
      <c r="AG21" s="11"/>
      <c r="AH21" s="50" t="s">
        <v>946</v>
      </c>
      <c r="AI21" s="50" t="s">
        <v>996</v>
      </c>
      <c r="AJ21" s="50" t="s">
        <v>947</v>
      </c>
      <c r="AK21" s="50">
        <v>8060</v>
      </c>
      <c r="AM21" s="25" t="s">
        <v>144</v>
      </c>
      <c r="AN21" s="25" t="s">
        <v>127</v>
      </c>
      <c r="AO21" s="25" t="s">
        <v>127</v>
      </c>
      <c r="AP21" s="25"/>
      <c r="AQ21" s="25" t="s">
        <v>339</v>
      </c>
      <c r="AR21" s="25" t="s">
        <v>140</v>
      </c>
      <c r="AS21" s="30">
        <v>36.5</v>
      </c>
      <c r="AT21" s="25" t="s">
        <v>116</v>
      </c>
      <c r="AU21" s="20">
        <v>1.8700000000000001E-2</v>
      </c>
    </row>
    <row r="22" spans="2:47">
      <c r="B22" t="s">
        <v>997</v>
      </c>
      <c r="D22" s="25" t="s">
        <v>221</v>
      </c>
      <c r="E22" s="25" t="s">
        <v>421</v>
      </c>
      <c r="F22" s="25" t="s">
        <v>818</v>
      </c>
      <c r="G22" s="47"/>
      <c r="K22" s="47"/>
      <c r="L22" s="25" t="s">
        <v>221</v>
      </c>
      <c r="M22" s="25" t="s">
        <v>183</v>
      </c>
      <c r="N22" s="25" t="s">
        <v>399</v>
      </c>
      <c r="O22" s="25"/>
      <c r="P22" s="25" t="s">
        <v>1018</v>
      </c>
      <c r="Q22" s="25" t="s">
        <v>1045</v>
      </c>
      <c r="R22" s="25">
        <v>1.4E-8</v>
      </c>
      <c r="S22" s="25"/>
      <c r="T22" s="25"/>
      <c r="U22" s="25"/>
      <c r="V22" s="25" t="s">
        <v>151</v>
      </c>
      <c r="W22" s="25" t="s">
        <v>151</v>
      </c>
      <c r="X22" s="20" t="str">
        <f t="shared" si="1"/>
        <v>非エネルギー起源二酸化炭素(CO2)原油又は天然ガスの生産</v>
      </c>
      <c r="Y22" s="20" t="str">
        <f t="shared" si="0"/>
        <v>非エネルギー起源二酸化炭素(CO2)原油又は天然ガスの生産海上ガス田（通気弁及び随伴ガスの焼却を除く）</v>
      </c>
      <c r="Z22" s="47"/>
      <c r="AA22" t="s">
        <v>811</v>
      </c>
      <c r="AB22">
        <f t="shared" si="6"/>
        <v>14</v>
      </c>
      <c r="AC22">
        <f t="shared" si="7"/>
        <v>14</v>
      </c>
      <c r="AD22" s="20"/>
      <c r="AF22" s="11"/>
      <c r="AG22" s="11"/>
      <c r="AH22" s="50" t="s">
        <v>948</v>
      </c>
      <c r="AI22" s="50" t="s">
        <v>997</v>
      </c>
      <c r="AJ22" s="50" t="s">
        <v>949</v>
      </c>
      <c r="AK22" s="50">
        <v>1330</v>
      </c>
      <c r="AM22" s="25" t="s">
        <v>144</v>
      </c>
      <c r="AN22" s="25" t="s">
        <v>126</v>
      </c>
      <c r="AO22" s="25" t="s">
        <v>126</v>
      </c>
      <c r="AP22" s="25"/>
      <c r="AQ22" s="25" t="s">
        <v>339</v>
      </c>
      <c r="AR22" s="25" t="s">
        <v>140</v>
      </c>
      <c r="AS22" s="30">
        <v>38</v>
      </c>
      <c r="AT22" s="25" t="s">
        <v>116</v>
      </c>
      <c r="AU22" s="20">
        <v>1.8800000000000001E-2</v>
      </c>
    </row>
    <row r="23" spans="2:47">
      <c r="B23" t="s">
        <v>998</v>
      </c>
      <c r="D23" s="25" t="s">
        <v>221</v>
      </c>
      <c r="E23" s="25" t="s">
        <v>213</v>
      </c>
      <c r="F23" s="25" t="s">
        <v>819</v>
      </c>
      <c r="G23" s="47"/>
      <c r="K23" s="47"/>
      <c r="L23" s="25" t="s">
        <v>221</v>
      </c>
      <c r="M23" s="25" t="s">
        <v>183</v>
      </c>
      <c r="N23" s="25" t="s">
        <v>400</v>
      </c>
      <c r="O23" s="25"/>
      <c r="P23" s="25" t="s">
        <v>1018</v>
      </c>
      <c r="Q23" s="25" t="s">
        <v>1045</v>
      </c>
      <c r="R23" s="25">
        <v>2.3999999999999998E-7</v>
      </c>
      <c r="S23" s="25"/>
      <c r="T23" s="25"/>
      <c r="U23" s="25"/>
      <c r="V23" s="25" t="s">
        <v>151</v>
      </c>
      <c r="W23" s="25" t="s">
        <v>151</v>
      </c>
      <c r="X23" s="20" t="str">
        <f t="shared" si="1"/>
        <v>非エネルギー起源二酸化炭素(CO2)原油又は天然ガスの生産</v>
      </c>
      <c r="Y23" s="20" t="str">
        <f t="shared" si="0"/>
        <v>非エネルギー起源二酸化炭素(CO2)原油又は天然ガスの生産生産時の成分調整等の処理施設</v>
      </c>
      <c r="Z23" s="47"/>
      <c r="AA23" t="s">
        <v>1159</v>
      </c>
      <c r="AB23">
        <f t="shared" si="6"/>
        <v>15</v>
      </c>
      <c r="AC23">
        <f t="shared" si="7"/>
        <v>15</v>
      </c>
      <c r="AD23" s="20"/>
      <c r="AF23" s="11"/>
      <c r="AG23" s="11"/>
      <c r="AH23" s="50" t="s">
        <v>950</v>
      </c>
      <c r="AI23" s="50" t="s">
        <v>998</v>
      </c>
      <c r="AJ23" s="50" t="s">
        <v>951</v>
      </c>
      <c r="AK23" s="50">
        <v>1210</v>
      </c>
      <c r="AM23" s="25" t="s">
        <v>144</v>
      </c>
      <c r="AN23" s="25" t="s">
        <v>125</v>
      </c>
      <c r="AO23" s="25" t="s">
        <v>125</v>
      </c>
      <c r="AP23" s="25"/>
      <c r="AQ23" s="25" t="s">
        <v>339</v>
      </c>
      <c r="AR23" s="25" t="s">
        <v>140</v>
      </c>
      <c r="AS23" s="30">
        <v>38.9</v>
      </c>
      <c r="AT23" s="25" t="s">
        <v>116</v>
      </c>
      <c r="AU23" s="20">
        <v>1.9300000000000001E-2</v>
      </c>
    </row>
    <row r="24" spans="2:47">
      <c r="B24" t="s">
        <v>999</v>
      </c>
      <c r="D24" s="25" t="s">
        <v>221</v>
      </c>
      <c r="E24" s="25" t="s">
        <v>205</v>
      </c>
      <c r="F24" s="25" t="s">
        <v>820</v>
      </c>
      <c r="G24" s="47"/>
      <c r="K24" s="47"/>
      <c r="L24" s="25" t="s">
        <v>221</v>
      </c>
      <c r="M24" s="25" t="s">
        <v>183</v>
      </c>
      <c r="N24" s="32" t="s">
        <v>401</v>
      </c>
      <c r="O24" s="25"/>
      <c r="P24" s="25" t="s">
        <v>1018</v>
      </c>
      <c r="Q24" s="25" t="s">
        <v>1045</v>
      </c>
      <c r="R24" s="25">
        <v>1.1999999999999999E-6</v>
      </c>
      <c r="S24" s="25"/>
      <c r="T24" s="25"/>
      <c r="U24" s="25"/>
      <c r="V24" s="25" t="s">
        <v>151</v>
      </c>
      <c r="W24" s="25" t="s">
        <v>151</v>
      </c>
      <c r="X24" s="20" t="str">
        <f t="shared" si="1"/>
        <v>非エネルギー起源二酸化炭素(CO2)原油又は天然ガスの生産</v>
      </c>
      <c r="Y24" s="20" t="str">
        <f t="shared" si="0"/>
        <v>非エネルギー起源二酸化炭素(CO2)原油又は天然ガスの生産天然ガスの採取時における随伴ガスの焼却</v>
      </c>
      <c r="Z24" s="47"/>
      <c r="AA24" t="s">
        <v>812</v>
      </c>
      <c r="AB24">
        <f t="shared" si="6"/>
        <v>16</v>
      </c>
      <c r="AC24">
        <f t="shared" si="7"/>
        <v>26</v>
      </c>
      <c r="AD24" s="20"/>
      <c r="AF24" s="11"/>
      <c r="AG24" s="11"/>
      <c r="AH24" s="50" t="s">
        <v>952</v>
      </c>
      <c r="AI24" s="50" t="s">
        <v>999</v>
      </c>
      <c r="AJ24" s="50" t="s">
        <v>953</v>
      </c>
      <c r="AK24" s="50">
        <v>716</v>
      </c>
      <c r="AM24" s="25" t="s">
        <v>144</v>
      </c>
      <c r="AN24" s="25" t="s">
        <v>124</v>
      </c>
      <c r="AO24" s="25" t="s">
        <v>124</v>
      </c>
      <c r="AP24" s="25"/>
      <c r="AQ24" s="25" t="s">
        <v>339</v>
      </c>
      <c r="AR24" s="25" t="s">
        <v>140</v>
      </c>
      <c r="AS24" s="30">
        <v>41.8</v>
      </c>
      <c r="AT24" s="25" t="s">
        <v>116</v>
      </c>
      <c r="AU24" s="20">
        <v>2.0199999999999999E-2</v>
      </c>
    </row>
    <row r="25" spans="2:47">
      <c r="B25" t="s">
        <v>1000</v>
      </c>
      <c r="D25" s="25" t="s">
        <v>221</v>
      </c>
      <c r="E25" s="25" t="s">
        <v>437</v>
      </c>
      <c r="F25" s="25" t="s">
        <v>862</v>
      </c>
      <c r="G25" s="47"/>
      <c r="K25" s="47"/>
      <c r="L25" s="25" t="s">
        <v>221</v>
      </c>
      <c r="M25" s="25" t="s">
        <v>183</v>
      </c>
      <c r="N25" s="32" t="s">
        <v>402</v>
      </c>
      <c r="O25" s="25"/>
      <c r="P25" s="25" t="s">
        <v>1018</v>
      </c>
      <c r="Q25" s="25" t="s">
        <v>1045</v>
      </c>
      <c r="R25" s="25">
        <v>1.7999999999999999E-6</v>
      </c>
      <c r="S25" s="25"/>
      <c r="T25" s="25"/>
      <c r="U25" s="25"/>
      <c r="V25" s="25"/>
      <c r="W25" s="25" t="s">
        <v>151</v>
      </c>
      <c r="X25" s="20" t="str">
        <f t="shared" si="1"/>
        <v>非エネルギー起源二酸化炭素(CO2)原油又は天然ガスの生産</v>
      </c>
      <c r="Y25" s="20" t="str">
        <f t="shared" si="0"/>
        <v>非エネルギー起源二酸化炭素(CO2)原油又は天然ガスの生産天然ガスの処理時における随伴ガスの焼却</v>
      </c>
      <c r="Z25" s="47"/>
      <c r="AA25" t="s">
        <v>1160</v>
      </c>
      <c r="AB25">
        <f t="shared" si="6"/>
        <v>27</v>
      </c>
      <c r="AC25">
        <f t="shared" si="7"/>
        <v>29</v>
      </c>
      <c r="AD25" s="20"/>
      <c r="AF25" s="11"/>
      <c r="AG25" s="11"/>
      <c r="AH25" s="50" t="s">
        <v>954</v>
      </c>
      <c r="AI25" s="50" t="s">
        <v>1000</v>
      </c>
      <c r="AJ25" s="50" t="s">
        <v>955</v>
      </c>
      <c r="AK25" s="50">
        <v>858</v>
      </c>
      <c r="AM25" s="25" t="s">
        <v>144</v>
      </c>
      <c r="AN25" s="25" t="s">
        <v>123</v>
      </c>
      <c r="AO25" s="25" t="s">
        <v>123</v>
      </c>
      <c r="AP25" s="25"/>
      <c r="AQ25" s="25" t="s">
        <v>339</v>
      </c>
      <c r="AR25" s="25" t="s">
        <v>140</v>
      </c>
      <c r="AS25" s="30">
        <v>40.200000000000003</v>
      </c>
      <c r="AT25" s="25" t="s">
        <v>116</v>
      </c>
      <c r="AU25" s="20">
        <v>1.9900000000000001E-2</v>
      </c>
    </row>
    <row r="26" spans="2:47">
      <c r="B26" t="s">
        <v>1001</v>
      </c>
      <c r="D26" s="25" t="s">
        <v>221</v>
      </c>
      <c r="E26" s="25" t="s">
        <v>439</v>
      </c>
      <c r="F26" s="25" t="s">
        <v>863</v>
      </c>
      <c r="G26" s="47"/>
      <c r="K26" s="47"/>
      <c r="L26" s="25" t="s">
        <v>221</v>
      </c>
      <c r="M26" s="25" t="s">
        <v>183</v>
      </c>
      <c r="N26" s="25"/>
      <c r="O26" s="25"/>
      <c r="P26" s="25" t="s">
        <v>1017</v>
      </c>
      <c r="Q26" s="25" t="s">
        <v>218</v>
      </c>
      <c r="R26" s="25">
        <v>4.8000000000000001E-4</v>
      </c>
      <c r="S26" s="25"/>
      <c r="T26" s="25"/>
      <c r="U26" s="25"/>
      <c r="V26" s="25" t="s">
        <v>403</v>
      </c>
      <c r="X26" s="20" t="str">
        <f t="shared" si="1"/>
        <v>非エネルギー起源二酸化炭素(CO2)原油又は天然ガスの生産</v>
      </c>
      <c r="Y26" s="20" t="str">
        <f t="shared" si="0"/>
        <v>非エネルギー起源二酸化炭素(CO2)原油又は天然ガスの生産</v>
      </c>
      <c r="Z26" s="47"/>
      <c r="AA26" t="s">
        <v>1161</v>
      </c>
      <c r="AB26">
        <f t="shared" si="6"/>
        <v>30</v>
      </c>
      <c r="AC26">
        <f t="shared" si="7"/>
        <v>30</v>
      </c>
      <c r="AD26" s="20"/>
      <c r="AF26" s="11"/>
      <c r="AG26" s="11"/>
      <c r="AH26" s="50" t="s">
        <v>956</v>
      </c>
      <c r="AI26" s="50" t="s">
        <v>1001</v>
      </c>
      <c r="AJ26" s="50" t="s">
        <v>957</v>
      </c>
      <c r="AK26" s="50">
        <v>804</v>
      </c>
      <c r="AM26" s="25" t="s">
        <v>144</v>
      </c>
      <c r="AN26" s="25" t="s">
        <v>320</v>
      </c>
      <c r="AO26" s="25" t="s">
        <v>320</v>
      </c>
      <c r="AP26" s="25"/>
      <c r="AQ26" s="25" t="s">
        <v>1016</v>
      </c>
      <c r="AR26" s="25" t="s">
        <v>143</v>
      </c>
      <c r="AS26" s="30">
        <v>50.1</v>
      </c>
      <c r="AT26" s="25" t="s">
        <v>116</v>
      </c>
      <c r="AU26" s="20">
        <v>1.6299999999999999E-2</v>
      </c>
    </row>
    <row r="27" spans="2:47">
      <c r="B27" t="s">
        <v>1002</v>
      </c>
      <c r="D27" s="25" t="s">
        <v>221</v>
      </c>
      <c r="E27" s="32" t="s">
        <v>441</v>
      </c>
      <c r="F27" s="32" t="s">
        <v>864</v>
      </c>
      <c r="G27" s="47"/>
      <c r="K27" s="47"/>
      <c r="L27" s="25" t="s">
        <v>221</v>
      </c>
      <c r="M27" s="25" t="s">
        <v>404</v>
      </c>
      <c r="N27" s="25" t="s">
        <v>1064</v>
      </c>
      <c r="O27" s="25"/>
      <c r="P27" s="25" t="s">
        <v>339</v>
      </c>
      <c r="Q27" s="25" t="s">
        <v>220</v>
      </c>
      <c r="R27" s="25">
        <v>4.8999999999999997E-7</v>
      </c>
      <c r="S27" s="25"/>
      <c r="T27" s="25"/>
      <c r="U27" s="25"/>
      <c r="V27" s="25" t="s">
        <v>405</v>
      </c>
      <c r="W27" s="25" t="s">
        <v>403</v>
      </c>
      <c r="X27" s="20" t="str">
        <f t="shared" si="1"/>
        <v>非エネルギー起源二酸化炭素(CO2)原油の輸送</v>
      </c>
      <c r="Y27" s="20" t="str">
        <f t="shared" si="0"/>
        <v>非エネルギー起源二酸化炭素(CO2)原油の輸送原油（コンデンセトを除く）（パイプライン）</v>
      </c>
      <c r="Z27" s="47"/>
      <c r="AA27" t="s">
        <v>1162</v>
      </c>
      <c r="AB27">
        <f t="shared" si="6"/>
        <v>31</v>
      </c>
      <c r="AC27">
        <f t="shared" si="7"/>
        <v>31</v>
      </c>
      <c r="AD27" s="20"/>
      <c r="AF27" s="53"/>
      <c r="AG27" s="53"/>
      <c r="AH27" s="51" t="s">
        <v>958</v>
      </c>
      <c r="AI27" s="51" t="s">
        <v>1002</v>
      </c>
      <c r="AJ27" s="51" t="s">
        <v>959</v>
      </c>
      <c r="AK27" s="51">
        <v>1650</v>
      </c>
      <c r="AM27" s="25" t="s">
        <v>144</v>
      </c>
      <c r="AN27" s="25" t="s">
        <v>122</v>
      </c>
      <c r="AO27" s="25" t="s">
        <v>122</v>
      </c>
      <c r="AP27" s="25"/>
      <c r="AQ27" s="25" t="s">
        <v>1019</v>
      </c>
      <c r="AR27" s="25" t="s">
        <v>372</v>
      </c>
      <c r="AS27" s="30">
        <v>46.1</v>
      </c>
      <c r="AT27" s="25" t="s">
        <v>116</v>
      </c>
      <c r="AU27" s="20">
        <v>1.44E-2</v>
      </c>
    </row>
    <row r="28" spans="2:47">
      <c r="B28" t="s">
        <v>1003</v>
      </c>
      <c r="D28" s="25" t="s">
        <v>221</v>
      </c>
      <c r="E28" s="32" t="s">
        <v>442</v>
      </c>
      <c r="F28" s="32" t="s">
        <v>865</v>
      </c>
      <c r="G28" s="47"/>
      <c r="K28" s="47"/>
      <c r="L28" s="25" t="s">
        <v>221</v>
      </c>
      <c r="M28" s="25" t="s">
        <v>794</v>
      </c>
      <c r="N28" s="25" t="s">
        <v>1065</v>
      </c>
      <c r="O28" s="25"/>
      <c r="P28" s="25" t="s">
        <v>339</v>
      </c>
      <c r="Q28" s="25" t="s">
        <v>220</v>
      </c>
      <c r="R28" s="25">
        <v>2.3E-6</v>
      </c>
      <c r="S28" s="25"/>
      <c r="T28" s="25"/>
      <c r="U28" s="25"/>
      <c r="V28" s="25"/>
      <c r="W28" s="25" t="s">
        <v>405</v>
      </c>
      <c r="X28" s="20" t="str">
        <f t="shared" si="1"/>
        <v>非エネルギー起源二酸化炭素(CO2)原油の輸送</v>
      </c>
      <c r="Y28" s="20" t="str">
        <f t="shared" si="0"/>
        <v>非エネルギー起源二酸化炭素(CO2)原油の輸送原油（コンデンセトを除く）（タンクロリ、タンク貨車）</v>
      </c>
      <c r="Z28" s="47"/>
      <c r="AA28" t="s">
        <v>813</v>
      </c>
      <c r="AB28">
        <f t="shared" si="6"/>
        <v>32</v>
      </c>
      <c r="AC28">
        <f t="shared" si="7"/>
        <v>33</v>
      </c>
      <c r="AD28" s="20"/>
      <c r="AF28" s="52">
        <v>5</v>
      </c>
      <c r="AG28" s="52" t="s">
        <v>960</v>
      </c>
      <c r="AH28" s="50" t="s">
        <v>961</v>
      </c>
      <c r="AI28" s="50" t="s">
        <v>1003</v>
      </c>
      <c r="AJ28" s="9" t="s">
        <v>962</v>
      </c>
      <c r="AK28" s="9">
        <v>6630</v>
      </c>
      <c r="AM28" s="25" t="s">
        <v>144</v>
      </c>
      <c r="AN28" s="25" t="s">
        <v>188</v>
      </c>
      <c r="AO28" s="25" t="s">
        <v>188</v>
      </c>
      <c r="AP28" s="25"/>
      <c r="AQ28" s="25" t="s">
        <v>1016</v>
      </c>
      <c r="AR28" s="25" t="s">
        <v>143</v>
      </c>
      <c r="AS28" s="30">
        <v>54.7</v>
      </c>
      <c r="AT28" s="25" t="s">
        <v>116</v>
      </c>
      <c r="AU28" s="20">
        <v>1.3899999999999999E-2</v>
      </c>
    </row>
    <row r="29" spans="2:47">
      <c r="B29" t="s">
        <v>1004</v>
      </c>
      <c r="D29" s="25" t="s">
        <v>221</v>
      </c>
      <c r="E29" s="25" t="s">
        <v>444</v>
      </c>
      <c r="F29" s="25" t="s">
        <v>866</v>
      </c>
      <c r="G29" s="47"/>
      <c r="K29" s="47"/>
      <c r="L29" s="25" t="s">
        <v>221</v>
      </c>
      <c r="M29" s="25" t="s">
        <v>794</v>
      </c>
      <c r="N29" s="25" t="s">
        <v>1066</v>
      </c>
      <c r="O29" s="25"/>
      <c r="P29" s="25" t="s">
        <v>339</v>
      </c>
      <c r="Q29" s="25" t="s">
        <v>220</v>
      </c>
      <c r="R29" s="25">
        <v>7.1999999999999997E-6</v>
      </c>
      <c r="S29" s="25"/>
      <c r="T29" s="25"/>
      <c r="U29" s="25"/>
      <c r="V29" s="25"/>
      <c r="W29" s="25"/>
      <c r="X29" s="20" t="str">
        <f t="shared" si="1"/>
        <v>非エネルギー起源二酸化炭素(CO2)原油の輸送</v>
      </c>
      <c r="Y29" s="20" t="str">
        <f t="shared" si="0"/>
        <v>非エネルギー起源二酸化炭素(CO2)原油の輸送コンデンセト</v>
      </c>
      <c r="Z29" s="47"/>
      <c r="AA29" t="s">
        <v>814</v>
      </c>
      <c r="AB29">
        <f t="shared" si="6"/>
        <v>34</v>
      </c>
      <c r="AC29">
        <f t="shared" si="7"/>
        <v>41</v>
      </c>
      <c r="AD29" s="20"/>
      <c r="AF29" s="11"/>
      <c r="AG29" s="11"/>
      <c r="AH29" s="50" t="s">
        <v>963</v>
      </c>
      <c r="AI29" s="50" t="s">
        <v>1004</v>
      </c>
      <c r="AJ29" s="9" t="s">
        <v>964</v>
      </c>
      <c r="AK29" s="9">
        <v>11100</v>
      </c>
      <c r="AM29" s="25" t="s">
        <v>144</v>
      </c>
      <c r="AN29" s="25" t="s">
        <v>373</v>
      </c>
      <c r="AO29" s="25" t="s">
        <v>373</v>
      </c>
      <c r="AP29" s="25"/>
      <c r="AQ29" s="25" t="s">
        <v>1019</v>
      </c>
      <c r="AR29" s="25" t="s">
        <v>372</v>
      </c>
      <c r="AS29" s="30">
        <v>38.4</v>
      </c>
      <c r="AT29" s="25" t="s">
        <v>116</v>
      </c>
      <c r="AU29" s="20">
        <v>1.3899999999999999E-2</v>
      </c>
    </row>
    <row r="30" spans="2:47">
      <c r="B30" t="s">
        <v>1005</v>
      </c>
      <c r="D30" s="25" t="s">
        <v>221</v>
      </c>
      <c r="E30" s="32" t="s">
        <v>447</v>
      </c>
      <c r="F30" s="32" t="s">
        <v>867</v>
      </c>
      <c r="G30" s="47"/>
      <c r="K30" s="47"/>
      <c r="L30" s="25" t="s">
        <v>221</v>
      </c>
      <c r="M30" s="25" t="s">
        <v>406</v>
      </c>
      <c r="N30" s="25"/>
      <c r="O30" s="25"/>
      <c r="P30" s="25" t="s">
        <v>1016</v>
      </c>
      <c r="Q30" s="25" t="s">
        <v>203</v>
      </c>
      <c r="R30" s="25">
        <v>8.6999999999999994E-3</v>
      </c>
      <c r="S30" s="25"/>
      <c r="T30" s="25"/>
      <c r="U30" s="25"/>
      <c r="V30" s="25" t="s">
        <v>407</v>
      </c>
      <c r="W30" s="25"/>
      <c r="X30" s="20" t="str">
        <f t="shared" si="1"/>
        <v>非エネルギー起源二酸化炭素(CO2)地熱発電施設における蒸気の生産</v>
      </c>
      <c r="Y30" s="20" t="str">
        <f t="shared" si="0"/>
        <v>非エネルギー起源二酸化炭素(CO2)地熱発電施設における蒸気の生産</v>
      </c>
      <c r="Z30" s="47"/>
      <c r="AA30" t="s">
        <v>1163</v>
      </c>
      <c r="AB30">
        <f t="shared" si="6"/>
        <v>42</v>
      </c>
      <c r="AC30">
        <f t="shared" si="7"/>
        <v>45</v>
      </c>
      <c r="AD30" s="20"/>
      <c r="AF30" s="11"/>
      <c r="AG30" s="11"/>
      <c r="AH30" s="50" t="s">
        <v>965</v>
      </c>
      <c r="AI30" s="50" t="s">
        <v>1005</v>
      </c>
      <c r="AJ30" s="9" t="s">
        <v>966</v>
      </c>
      <c r="AK30" s="9">
        <v>8900</v>
      </c>
      <c r="AM30" s="25" t="s">
        <v>144</v>
      </c>
      <c r="AN30" s="25" t="s">
        <v>120</v>
      </c>
      <c r="AO30" s="25" t="s">
        <v>120</v>
      </c>
      <c r="AP30" s="25"/>
      <c r="AQ30" s="25" t="s">
        <v>1019</v>
      </c>
      <c r="AR30" s="25" t="s">
        <v>372</v>
      </c>
      <c r="AS30" s="30">
        <v>18.399999999999999</v>
      </c>
      <c r="AT30" s="25" t="s">
        <v>116</v>
      </c>
      <c r="AU30" s="20">
        <v>1.09E-2</v>
      </c>
    </row>
    <row r="31" spans="2:47">
      <c r="B31" t="s">
        <v>1006</v>
      </c>
      <c r="D31" s="25" t="s">
        <v>221</v>
      </c>
      <c r="E31" s="25" t="s">
        <v>449</v>
      </c>
      <c r="F31" s="25" t="s">
        <v>821</v>
      </c>
      <c r="G31" s="47"/>
      <c r="K31" s="47"/>
      <c r="L31" s="25" t="s">
        <v>221</v>
      </c>
      <c r="M31" s="25" t="s">
        <v>408</v>
      </c>
      <c r="N31" s="25"/>
      <c r="O31" s="25"/>
      <c r="P31" s="25" t="s">
        <v>1016</v>
      </c>
      <c r="Q31" s="25" t="s">
        <v>203</v>
      </c>
      <c r="R31" s="25">
        <v>0.51500000000000001</v>
      </c>
      <c r="S31" s="25"/>
      <c r="T31" s="25"/>
      <c r="U31" s="25"/>
      <c r="V31" s="25" t="s">
        <v>409</v>
      </c>
      <c r="W31" s="25" t="s">
        <v>407</v>
      </c>
      <c r="X31" s="20" t="str">
        <f t="shared" si="1"/>
        <v>非エネルギー起源二酸化炭素(CO2)セメントの製造</v>
      </c>
      <c r="Y31" s="20" t="str">
        <f t="shared" si="0"/>
        <v>非エネルギー起源二酸化炭素(CO2)セメントの製造</v>
      </c>
      <c r="Z31" s="47"/>
      <c r="AA31" t="s">
        <v>815</v>
      </c>
      <c r="AB31">
        <f t="shared" si="6"/>
        <v>46</v>
      </c>
      <c r="AC31">
        <f t="shared" si="7"/>
        <v>49</v>
      </c>
      <c r="AD31" s="20"/>
      <c r="AF31" s="11"/>
      <c r="AG31" s="11"/>
      <c r="AH31" s="50" t="s">
        <v>967</v>
      </c>
      <c r="AI31" s="50" t="s">
        <v>1006</v>
      </c>
      <c r="AJ31" s="9" t="s">
        <v>151</v>
      </c>
      <c r="AK31" s="9">
        <v>9200</v>
      </c>
      <c r="AM31" s="25" t="s">
        <v>144</v>
      </c>
      <c r="AN31" s="25" t="s">
        <v>118</v>
      </c>
      <c r="AO31" s="25" t="s">
        <v>118</v>
      </c>
      <c r="AP31" s="25"/>
      <c r="AQ31" s="25" t="s">
        <v>1019</v>
      </c>
      <c r="AR31" s="25" t="s">
        <v>372</v>
      </c>
      <c r="AS31" s="30">
        <v>3.2</v>
      </c>
      <c r="AT31" s="25" t="s">
        <v>116</v>
      </c>
      <c r="AU31" s="20">
        <v>2.64E-2</v>
      </c>
    </row>
    <row r="32" spans="2:47">
      <c r="B32" t="s">
        <v>1007</v>
      </c>
      <c r="D32" s="25" t="s">
        <v>221</v>
      </c>
      <c r="E32" s="25" t="s">
        <v>202</v>
      </c>
      <c r="F32" s="25" t="s">
        <v>822</v>
      </c>
      <c r="G32" s="47"/>
      <c r="K32" s="47"/>
      <c r="L32" s="25" t="s">
        <v>221</v>
      </c>
      <c r="M32" s="25" t="s">
        <v>207</v>
      </c>
      <c r="N32" s="25" t="s">
        <v>216</v>
      </c>
      <c r="O32" s="25"/>
      <c r="P32" s="25" t="s">
        <v>1016</v>
      </c>
      <c r="Q32" s="25" t="s">
        <v>203</v>
      </c>
      <c r="R32" s="25">
        <v>0.42799999999999999</v>
      </c>
      <c r="S32" s="25"/>
      <c r="T32" s="25"/>
      <c r="U32" s="25"/>
      <c r="V32" s="25" t="s">
        <v>215</v>
      </c>
      <c r="W32" s="25" t="s">
        <v>409</v>
      </c>
      <c r="X32" s="20" t="str">
        <f t="shared" si="1"/>
        <v>非エネルギー起源二酸化炭素(CO2)生石灰の製造</v>
      </c>
      <c r="Y32" s="20" t="str">
        <f t="shared" si="0"/>
        <v>非エネルギー起源二酸化炭素(CO2)生石灰の製造石灰石</v>
      </c>
      <c r="Z32" s="47"/>
      <c r="AA32" t="s">
        <v>816</v>
      </c>
      <c r="AB32">
        <f t="shared" si="6"/>
        <v>50</v>
      </c>
      <c r="AC32">
        <f t="shared" si="7"/>
        <v>50</v>
      </c>
      <c r="AD32" s="20"/>
      <c r="AF32" s="11"/>
      <c r="AG32" s="11"/>
      <c r="AH32" s="50" t="s">
        <v>968</v>
      </c>
      <c r="AI32" s="50" t="s">
        <v>1007</v>
      </c>
      <c r="AJ32" s="9" t="s">
        <v>969</v>
      </c>
      <c r="AK32" s="9">
        <v>9200</v>
      </c>
      <c r="AM32" s="25" t="s">
        <v>144</v>
      </c>
      <c r="AN32" s="25" t="s">
        <v>374</v>
      </c>
      <c r="AO32" s="25" t="s">
        <v>374</v>
      </c>
      <c r="AP32" s="25"/>
      <c r="AQ32" s="25" t="s">
        <v>1019</v>
      </c>
      <c r="AR32" s="25" t="s">
        <v>372</v>
      </c>
      <c r="AS32" s="30">
        <v>3.5</v>
      </c>
      <c r="AT32" s="25" t="s">
        <v>116</v>
      </c>
      <c r="AU32" s="20">
        <v>2.64E-2</v>
      </c>
    </row>
    <row r="33" spans="2:47">
      <c r="B33" t="s">
        <v>1008</v>
      </c>
      <c r="D33" s="25" t="s">
        <v>221</v>
      </c>
      <c r="E33" s="25" t="s">
        <v>452</v>
      </c>
      <c r="F33" s="25" t="s">
        <v>823</v>
      </c>
      <c r="G33" s="47"/>
      <c r="K33" s="47"/>
      <c r="L33" s="25" t="s">
        <v>221</v>
      </c>
      <c r="M33" s="25" t="s">
        <v>207</v>
      </c>
      <c r="N33" s="25" t="s">
        <v>214</v>
      </c>
      <c r="O33" s="25"/>
      <c r="P33" s="25" t="s">
        <v>1016</v>
      </c>
      <c r="Q33" s="25" t="s">
        <v>203</v>
      </c>
      <c r="R33" s="25">
        <v>0.44900000000000001</v>
      </c>
      <c r="S33" s="25"/>
      <c r="T33" s="25"/>
      <c r="U33" s="25"/>
      <c r="V33" s="25" t="s">
        <v>151</v>
      </c>
      <c r="W33" s="25" t="s">
        <v>215</v>
      </c>
      <c r="X33" s="20" t="str">
        <f t="shared" si="1"/>
        <v>非エネルギー起源二酸化炭素(CO2)生石灰の製造</v>
      </c>
      <c r="Y33" s="20" t="str">
        <f t="shared" si="0"/>
        <v>非エネルギー起源二酸化炭素(CO2)生石灰の製造ドロマイト</v>
      </c>
      <c r="Z33" s="47"/>
      <c r="AA33" t="s">
        <v>817</v>
      </c>
      <c r="AB33">
        <f t="shared" si="6"/>
        <v>51</v>
      </c>
      <c r="AC33">
        <f t="shared" si="7"/>
        <v>52</v>
      </c>
      <c r="AD33" s="20"/>
      <c r="AF33" s="11"/>
      <c r="AG33" s="11"/>
      <c r="AH33" s="50" t="s">
        <v>970</v>
      </c>
      <c r="AI33" s="50" t="s">
        <v>1008</v>
      </c>
      <c r="AJ33" s="9" t="s">
        <v>971</v>
      </c>
      <c r="AK33" s="9">
        <v>9540</v>
      </c>
      <c r="AM33" s="25" t="s">
        <v>144</v>
      </c>
      <c r="AN33" s="25" t="s">
        <v>117</v>
      </c>
      <c r="AO33" s="25" t="s">
        <v>117</v>
      </c>
      <c r="AP33" s="25"/>
      <c r="AQ33" s="25" t="s">
        <v>1019</v>
      </c>
      <c r="AR33" s="25" t="s">
        <v>372</v>
      </c>
      <c r="AS33" s="30">
        <v>7.5</v>
      </c>
      <c r="AT33" s="25" t="s">
        <v>116</v>
      </c>
      <c r="AU33" s="20">
        <v>4.2000000000000003E-2</v>
      </c>
    </row>
    <row r="34" spans="2:47">
      <c r="B34" t="s">
        <v>1009</v>
      </c>
      <c r="D34" s="25" t="s">
        <v>221</v>
      </c>
      <c r="E34" s="25" t="s">
        <v>454</v>
      </c>
      <c r="F34" s="25" t="s">
        <v>868</v>
      </c>
      <c r="G34" s="47"/>
      <c r="K34" s="47"/>
      <c r="L34" s="25" t="s">
        <v>221</v>
      </c>
      <c r="M34" s="25" t="s">
        <v>217</v>
      </c>
      <c r="N34" s="25" t="s">
        <v>216</v>
      </c>
      <c r="O34" s="25"/>
      <c r="P34" s="25" t="s">
        <v>1016</v>
      </c>
      <c r="Q34" s="25" t="s">
        <v>203</v>
      </c>
      <c r="R34" s="25">
        <v>0.44</v>
      </c>
      <c r="S34" s="25"/>
      <c r="T34" s="25"/>
      <c r="U34" s="25"/>
      <c r="V34" s="25" t="s">
        <v>215</v>
      </c>
      <c r="W34" s="25" t="s">
        <v>151</v>
      </c>
      <c r="X34" s="20" t="str">
        <f t="shared" si="1"/>
        <v>非エネルギー起源二酸化炭素(CO2)ソーダ石灰ガラス又は鉄鋼の製造</v>
      </c>
      <c r="Y34" s="20" t="str">
        <f t="shared" si="0"/>
        <v>非エネルギー起源二酸化炭素(CO2)ソーダ石灰ガラス又は鉄鋼の製造石灰石</v>
      </c>
      <c r="Z34" s="47"/>
      <c r="AA34" t="s">
        <v>818</v>
      </c>
      <c r="AB34">
        <f t="shared" si="6"/>
        <v>53</v>
      </c>
      <c r="AC34">
        <f t="shared" si="7"/>
        <v>54</v>
      </c>
      <c r="AD34" s="20"/>
      <c r="AF34" s="11"/>
      <c r="AG34" s="11"/>
      <c r="AH34" s="50" t="s">
        <v>972</v>
      </c>
      <c r="AI34" s="50" t="s">
        <v>1009</v>
      </c>
      <c r="AJ34" s="9" t="s">
        <v>973</v>
      </c>
      <c r="AK34" s="9">
        <v>8550</v>
      </c>
      <c r="AM34" s="25" t="s">
        <v>144</v>
      </c>
      <c r="AN34" s="25" t="s">
        <v>375</v>
      </c>
      <c r="AO34" s="25" t="s">
        <v>375</v>
      </c>
      <c r="AP34" s="25"/>
      <c r="AQ34" s="25" t="s">
        <v>1019</v>
      </c>
      <c r="AR34" s="25" t="s">
        <v>372</v>
      </c>
      <c r="AS34" s="30">
        <v>40</v>
      </c>
      <c r="AT34" s="25" t="s">
        <v>116</v>
      </c>
      <c r="AU34" s="20">
        <v>1.4E-2</v>
      </c>
    </row>
    <row r="35" spans="2:47">
      <c r="B35" t="s">
        <v>1010</v>
      </c>
      <c r="D35" s="25" t="s">
        <v>221</v>
      </c>
      <c r="E35" s="25" t="s">
        <v>456</v>
      </c>
      <c r="F35" s="25" t="s">
        <v>869</v>
      </c>
      <c r="G35" s="47"/>
      <c r="K35" s="47"/>
      <c r="L35" s="25" t="s">
        <v>221</v>
      </c>
      <c r="M35" s="25" t="s">
        <v>217</v>
      </c>
      <c r="N35" s="25" t="s">
        <v>214</v>
      </c>
      <c r="O35" s="25"/>
      <c r="P35" s="25" t="s">
        <v>1016</v>
      </c>
      <c r="Q35" s="25" t="s">
        <v>203</v>
      </c>
      <c r="R35" s="33">
        <v>0.47099999999999997</v>
      </c>
      <c r="S35" s="25"/>
      <c r="T35" s="25"/>
      <c r="U35" s="25"/>
      <c r="V35" s="25" t="s">
        <v>151</v>
      </c>
      <c r="W35" s="25" t="s">
        <v>215</v>
      </c>
      <c r="X35" s="20" t="str">
        <f t="shared" si="1"/>
        <v>非エネルギー起源二酸化炭素(CO2)ソーダ石灰ガラス又は鉄鋼の製造</v>
      </c>
      <c r="Y35" s="20" t="str">
        <f t="shared" si="0"/>
        <v>非エネルギー起源二酸化炭素(CO2)ソーダ石灰ガラス又は鉄鋼の製造ドロマイト</v>
      </c>
      <c r="Z35" s="47"/>
      <c r="AA35" t="s">
        <v>819</v>
      </c>
      <c r="AB35">
        <f t="shared" si="6"/>
        <v>55</v>
      </c>
      <c r="AC35">
        <f t="shared" si="7"/>
        <v>55</v>
      </c>
      <c r="AD35" s="20"/>
      <c r="AF35" s="11"/>
      <c r="AG35" s="11"/>
      <c r="AH35" s="50" t="s">
        <v>974</v>
      </c>
      <c r="AI35" s="50" t="s">
        <v>1010</v>
      </c>
      <c r="AJ35" s="9" t="s">
        <v>975</v>
      </c>
      <c r="AK35" s="9">
        <v>7910</v>
      </c>
      <c r="AM35" s="25" t="s">
        <v>144</v>
      </c>
      <c r="AN35" s="25" t="s">
        <v>317</v>
      </c>
      <c r="AO35" s="25" t="s">
        <v>317</v>
      </c>
      <c r="AP35" s="25"/>
      <c r="AQ35" s="25" t="s">
        <v>1016</v>
      </c>
      <c r="AR35" s="25" t="s">
        <v>143</v>
      </c>
      <c r="AS35" s="30">
        <v>18</v>
      </c>
      <c r="AT35" s="25" t="s">
        <v>116</v>
      </c>
      <c r="AU35" s="20">
        <v>1.7000000000000001E-2</v>
      </c>
    </row>
    <row r="36" spans="2:47">
      <c r="B36" t="s">
        <v>1011</v>
      </c>
      <c r="D36" s="25" t="s">
        <v>221</v>
      </c>
      <c r="E36" s="25" t="s">
        <v>460</v>
      </c>
      <c r="F36" s="25" t="s">
        <v>870</v>
      </c>
      <c r="G36" s="47"/>
      <c r="K36" s="47"/>
      <c r="L36" s="25" t="s">
        <v>221</v>
      </c>
      <c r="M36" s="25" t="s">
        <v>217</v>
      </c>
      <c r="N36" s="25" t="s">
        <v>1067</v>
      </c>
      <c r="O36" s="25"/>
      <c r="P36" s="25" t="s">
        <v>1016</v>
      </c>
      <c r="Q36" s="25" t="s">
        <v>203</v>
      </c>
      <c r="R36" s="25">
        <v>0.41299999999999998</v>
      </c>
      <c r="S36" s="25"/>
      <c r="T36" s="25"/>
      <c r="U36" s="25"/>
      <c r="V36" s="25"/>
      <c r="W36" s="25" t="s">
        <v>151</v>
      </c>
      <c r="X36" s="20" t="str">
        <f t="shared" si="1"/>
        <v>非エネルギー起源二酸化炭素(CO2)ソーダ石灰ガラス又は鉄鋼の製造</v>
      </c>
      <c r="Y36" s="20" t="str">
        <f t="shared" si="0"/>
        <v>非エネルギー起源二酸化炭素(CO2)ソーダ石灰ガラス又は鉄鋼の製造ソダ灰（国内産）</v>
      </c>
      <c r="Z36" s="47"/>
      <c r="AA36" t="s">
        <v>820</v>
      </c>
      <c r="AB36">
        <f t="shared" si="6"/>
        <v>56</v>
      </c>
      <c r="AC36">
        <f t="shared" si="7"/>
        <v>68</v>
      </c>
      <c r="AD36" s="20"/>
      <c r="AF36" s="53"/>
      <c r="AG36" s="53"/>
      <c r="AH36" s="51" t="s">
        <v>976</v>
      </c>
      <c r="AI36" s="51" t="s">
        <v>1011</v>
      </c>
      <c r="AJ36" s="9" t="s">
        <v>977</v>
      </c>
      <c r="AK36" s="9">
        <v>7190</v>
      </c>
      <c r="AM36" s="25" t="s">
        <v>144</v>
      </c>
      <c r="AN36" s="25" t="s">
        <v>318</v>
      </c>
      <c r="AO36" s="25" t="s">
        <v>318</v>
      </c>
      <c r="AP36" s="25"/>
      <c r="AQ36" s="25" t="s">
        <v>1016</v>
      </c>
      <c r="AR36" s="25" t="s">
        <v>143</v>
      </c>
      <c r="AS36" s="30">
        <v>26.9</v>
      </c>
      <c r="AT36" s="25" t="s">
        <v>116</v>
      </c>
      <c r="AU36" s="20">
        <v>1.52E-2</v>
      </c>
    </row>
    <row r="37" spans="2:47">
      <c r="B37" t="s">
        <v>160</v>
      </c>
      <c r="D37" s="49" t="s">
        <v>221</v>
      </c>
      <c r="E37" s="49" t="s">
        <v>906</v>
      </c>
      <c r="F37" s="49" t="s">
        <v>908</v>
      </c>
      <c r="G37" s="47"/>
      <c r="K37" s="47"/>
      <c r="L37" s="25" t="s">
        <v>221</v>
      </c>
      <c r="M37" s="25" t="s">
        <v>217</v>
      </c>
      <c r="N37" s="25" t="s">
        <v>1068</v>
      </c>
      <c r="O37" s="25"/>
      <c r="P37" s="25" t="s">
        <v>1016</v>
      </c>
      <c r="Q37" s="25" t="s">
        <v>203</v>
      </c>
      <c r="R37" s="25">
        <v>0.41499999999999998</v>
      </c>
      <c r="S37" s="25"/>
      <c r="T37" s="25"/>
      <c r="U37" s="25"/>
      <c r="V37" s="25"/>
      <c r="W37" s="25"/>
      <c r="X37" s="20" t="str">
        <f t="shared" si="1"/>
        <v>非エネルギー起源二酸化炭素(CO2)ソーダ石灰ガラス又は鉄鋼の製造</v>
      </c>
      <c r="Y37" s="20" t="str">
        <f t="shared" si="0"/>
        <v>非エネルギー起源二酸化炭素(CO2)ソーダ石灰ガラス又は鉄鋼の製造ソダ灰(輸入）</v>
      </c>
      <c r="Z37" s="47"/>
      <c r="AA37" t="s">
        <v>1164</v>
      </c>
      <c r="AB37">
        <f t="shared" si="6"/>
        <v>69</v>
      </c>
      <c r="AC37">
        <f t="shared" si="7"/>
        <v>69</v>
      </c>
      <c r="AD37" s="20"/>
      <c r="AF37" s="9">
        <v>6</v>
      </c>
      <c r="AG37" s="9" t="s">
        <v>978</v>
      </c>
      <c r="AH37" s="9"/>
      <c r="AI37" s="9" t="s">
        <v>160</v>
      </c>
      <c r="AJ37" s="9" t="s">
        <v>979</v>
      </c>
      <c r="AK37" s="9">
        <v>23500</v>
      </c>
      <c r="AM37" s="25" t="s">
        <v>144</v>
      </c>
      <c r="AN37" s="25" t="s">
        <v>376</v>
      </c>
      <c r="AO37" s="25" t="s">
        <v>376</v>
      </c>
      <c r="AP37" s="25"/>
      <c r="AQ37" s="25" t="s">
        <v>1016</v>
      </c>
      <c r="AR37" s="25" t="s">
        <v>143</v>
      </c>
      <c r="AS37" s="30">
        <v>33.200000000000003</v>
      </c>
      <c r="AT37" s="25" t="s">
        <v>116</v>
      </c>
      <c r="AU37" s="20">
        <v>1.35E-2</v>
      </c>
    </row>
    <row r="38" spans="2:47">
      <c r="B38" t="s">
        <v>154</v>
      </c>
      <c r="D38" s="25" t="s">
        <v>200</v>
      </c>
      <c r="E38" s="25" t="s">
        <v>350</v>
      </c>
      <c r="F38" s="25" t="s">
        <v>871</v>
      </c>
      <c r="G38" s="48"/>
      <c r="K38" s="47"/>
      <c r="L38" s="25" t="s">
        <v>221</v>
      </c>
      <c r="M38" s="25" t="s">
        <v>217</v>
      </c>
      <c r="N38" s="25" t="s">
        <v>410</v>
      </c>
      <c r="O38" s="25"/>
      <c r="P38" s="25" t="s">
        <v>1016</v>
      </c>
      <c r="Q38" s="25" t="s">
        <v>203</v>
      </c>
      <c r="R38" s="25">
        <v>0.22</v>
      </c>
      <c r="S38" s="25"/>
      <c r="T38" s="25"/>
      <c r="U38" s="25"/>
      <c r="V38" s="25"/>
      <c r="W38" s="25"/>
      <c r="X38" s="20" t="str">
        <f t="shared" si="1"/>
        <v>非エネルギー起源二酸化炭素(CO2)ソーダ石灰ガラス又は鉄鋼の製造</v>
      </c>
      <c r="Y38" s="20" t="str">
        <f t="shared" si="0"/>
        <v>非エネルギー起源二酸化炭素(CO2)ソーダ石灰ガラス又は鉄鋼の製造炭酸バリウム</v>
      </c>
      <c r="Z38" s="47"/>
      <c r="AA38" t="s">
        <v>1165</v>
      </c>
      <c r="AB38">
        <f t="shared" si="6"/>
        <v>70</v>
      </c>
      <c r="AC38">
        <f t="shared" si="7"/>
        <v>70</v>
      </c>
      <c r="AD38" s="20"/>
      <c r="AF38" s="9">
        <v>7</v>
      </c>
      <c r="AG38" s="9" t="s">
        <v>980</v>
      </c>
      <c r="AH38" s="9"/>
      <c r="AI38" s="9" t="s">
        <v>154</v>
      </c>
      <c r="AJ38" s="9" t="s">
        <v>981</v>
      </c>
      <c r="AK38" s="9">
        <v>16100</v>
      </c>
      <c r="AM38" s="25" t="s">
        <v>144</v>
      </c>
      <c r="AN38" s="25" t="s">
        <v>377</v>
      </c>
      <c r="AO38" s="25" t="s">
        <v>377</v>
      </c>
      <c r="AP38" s="25"/>
      <c r="AQ38" s="25" t="s">
        <v>1016</v>
      </c>
      <c r="AR38" s="25" t="s">
        <v>143</v>
      </c>
      <c r="AS38" s="30">
        <v>29.3</v>
      </c>
      <c r="AT38" s="25" t="s">
        <v>116</v>
      </c>
      <c r="AU38" s="20">
        <v>2.3900000000000001E-2</v>
      </c>
    </row>
    <row r="39" spans="2:47">
      <c r="D39" s="25" t="s">
        <v>200</v>
      </c>
      <c r="E39" s="25" t="s">
        <v>487</v>
      </c>
      <c r="F39" s="25" t="s">
        <v>872</v>
      </c>
      <c r="G39" s="48"/>
      <c r="K39" s="48"/>
      <c r="L39" s="25" t="s">
        <v>221</v>
      </c>
      <c r="M39" s="25" t="s">
        <v>217</v>
      </c>
      <c r="N39" s="25" t="s">
        <v>411</v>
      </c>
      <c r="O39" s="25"/>
      <c r="P39" s="25" t="s">
        <v>1016</v>
      </c>
      <c r="Q39" s="25" t="s">
        <v>203</v>
      </c>
      <c r="R39" s="25">
        <v>0.32</v>
      </c>
      <c r="S39" s="25"/>
      <c r="T39" s="25"/>
      <c r="U39" s="25"/>
      <c r="V39" s="25"/>
      <c r="W39" s="25"/>
      <c r="X39" s="20" t="str">
        <f t="shared" si="1"/>
        <v>非エネルギー起源二酸化炭素(CO2)ソーダ石灰ガラス又は鉄鋼の製造</v>
      </c>
      <c r="Y39" s="20" t="str">
        <f t="shared" si="0"/>
        <v>非エネルギー起源二酸化炭素(CO2)ソーダ石灰ガラス又は鉄鋼の製造炭酸カリウム</v>
      </c>
      <c r="Z39" s="47"/>
      <c r="AA39" t="s">
        <v>1166</v>
      </c>
      <c r="AB39">
        <f t="shared" si="6"/>
        <v>71</v>
      </c>
      <c r="AC39">
        <f t="shared" si="7"/>
        <v>72</v>
      </c>
      <c r="AD39" s="20"/>
      <c r="AF39" s="24"/>
      <c r="AG39" s="24"/>
      <c r="AH39" s="24"/>
      <c r="AI39" s="24"/>
      <c r="AJ39" s="24"/>
      <c r="AK39" s="24"/>
      <c r="AM39" s="25" t="s">
        <v>144</v>
      </c>
      <c r="AN39" s="25" t="s">
        <v>378</v>
      </c>
      <c r="AO39" s="25" t="s">
        <v>378</v>
      </c>
      <c r="AP39" s="25"/>
      <c r="AQ39" s="25" t="s">
        <v>1016</v>
      </c>
      <c r="AR39" s="25" t="s">
        <v>143</v>
      </c>
      <c r="AS39" s="30">
        <v>29.3</v>
      </c>
      <c r="AT39" s="25" t="s">
        <v>116</v>
      </c>
      <c r="AU39" s="20">
        <v>2.6200000000000001E-2</v>
      </c>
    </row>
    <row r="40" spans="2:47">
      <c r="D40" s="25" t="s">
        <v>200</v>
      </c>
      <c r="E40" s="25" t="s">
        <v>489</v>
      </c>
      <c r="F40" s="25" t="s">
        <v>873</v>
      </c>
      <c r="G40" s="47"/>
      <c r="K40" s="48"/>
      <c r="L40" s="25" t="s">
        <v>221</v>
      </c>
      <c r="M40" s="25" t="s">
        <v>217</v>
      </c>
      <c r="N40" s="32" t="s">
        <v>412</v>
      </c>
      <c r="O40" s="25"/>
      <c r="P40" s="25" t="s">
        <v>1016</v>
      </c>
      <c r="Q40" s="25" t="s">
        <v>203</v>
      </c>
      <c r="R40" s="25">
        <v>0.3</v>
      </c>
      <c r="S40" s="25"/>
      <c r="T40" s="25"/>
      <c r="U40" s="25"/>
      <c r="V40" s="25"/>
      <c r="W40" s="25"/>
      <c r="X40" s="20" t="str">
        <f t="shared" si="1"/>
        <v>非エネルギー起源二酸化炭素(CO2)ソーダ石灰ガラス又は鉄鋼の製造</v>
      </c>
      <c r="Y40" s="20" t="str">
        <f t="shared" si="0"/>
        <v>非エネルギー起源二酸化炭素(CO2)ソーダ石灰ガラス又は鉄鋼の製造炭酸ストロンチウム</v>
      </c>
      <c r="Z40" s="47"/>
      <c r="AA40" t="s">
        <v>1167</v>
      </c>
      <c r="AB40">
        <f t="shared" si="6"/>
        <v>73</v>
      </c>
      <c r="AC40">
        <f t="shared" si="7"/>
        <v>74</v>
      </c>
      <c r="AD40" s="20"/>
      <c r="AF40" s="25"/>
      <c r="AG40" s="25"/>
      <c r="AH40" s="25"/>
      <c r="AI40" s="25"/>
      <c r="AJ40" s="25"/>
      <c r="AK40" s="25"/>
      <c r="AM40" s="25" t="s">
        <v>144</v>
      </c>
      <c r="AN40" s="25" t="s">
        <v>379</v>
      </c>
      <c r="AO40" s="25" t="s">
        <v>379</v>
      </c>
      <c r="AP40" s="25"/>
      <c r="AQ40" s="25" t="s">
        <v>339</v>
      </c>
      <c r="AR40" s="25" t="s">
        <v>140</v>
      </c>
      <c r="AS40" s="30">
        <v>40.200000000000003</v>
      </c>
      <c r="AT40" s="25" t="s">
        <v>116</v>
      </c>
      <c r="AU40" s="20">
        <v>1.7899999999999999E-2</v>
      </c>
    </row>
    <row r="41" spans="2:47">
      <c r="D41" s="25" t="s">
        <v>200</v>
      </c>
      <c r="E41" s="25" t="s">
        <v>384</v>
      </c>
      <c r="F41" s="25" t="s">
        <v>874</v>
      </c>
      <c r="G41" s="48"/>
      <c r="K41" s="47"/>
      <c r="L41" s="25" t="s">
        <v>221</v>
      </c>
      <c r="M41" s="25" t="s">
        <v>217</v>
      </c>
      <c r="N41" s="25" t="s">
        <v>413</v>
      </c>
      <c r="O41" s="25"/>
      <c r="P41" s="25" t="s">
        <v>1016</v>
      </c>
      <c r="Q41" s="25" t="s">
        <v>203</v>
      </c>
      <c r="R41" s="34">
        <v>0.6</v>
      </c>
      <c r="S41" s="25"/>
      <c r="T41" s="25"/>
      <c r="U41" s="25"/>
      <c r="V41" s="25"/>
      <c r="W41" s="25"/>
      <c r="X41" s="20" t="str">
        <f t="shared" si="1"/>
        <v>非エネルギー起源二酸化炭素(CO2)ソーダ石灰ガラス又は鉄鋼の製造</v>
      </c>
      <c r="Y41" s="20" t="str">
        <f t="shared" si="0"/>
        <v>非エネルギー起源二酸化炭素(CO2)ソーダ石灰ガラス又は鉄鋼の製造炭酸リチウム</v>
      </c>
      <c r="Z41" s="47"/>
      <c r="AA41" t="s">
        <v>1168</v>
      </c>
      <c r="AB41">
        <f t="shared" si="6"/>
        <v>75</v>
      </c>
      <c r="AC41">
        <f t="shared" si="7"/>
        <v>77</v>
      </c>
      <c r="AD41" s="20"/>
      <c r="AF41" s="25"/>
      <c r="AG41" s="25"/>
      <c r="AH41" s="25"/>
      <c r="AI41" s="25"/>
      <c r="AJ41" s="25"/>
      <c r="AK41" s="25"/>
      <c r="AM41" s="25" t="s">
        <v>144</v>
      </c>
      <c r="AN41" s="25" t="s">
        <v>380</v>
      </c>
      <c r="AO41" s="25" t="s">
        <v>380</v>
      </c>
      <c r="AP41" s="25"/>
      <c r="AQ41" s="25" t="s">
        <v>339</v>
      </c>
      <c r="AR41" s="25" t="s">
        <v>140</v>
      </c>
      <c r="AS41" s="30">
        <v>38</v>
      </c>
      <c r="AT41" s="25" t="s">
        <v>116</v>
      </c>
      <c r="AU41" s="20">
        <v>1.8800000000000001E-2</v>
      </c>
    </row>
    <row r="42" spans="2:47">
      <c r="D42" s="25" t="s">
        <v>200</v>
      </c>
      <c r="E42" s="25" t="s">
        <v>493</v>
      </c>
      <c r="F42" s="25" t="s">
        <v>875</v>
      </c>
      <c r="G42" s="47"/>
      <c r="K42" s="48"/>
      <c r="L42" s="25" t="s">
        <v>221</v>
      </c>
      <c r="M42" s="25" t="s">
        <v>414</v>
      </c>
      <c r="N42" s="25" t="s">
        <v>415</v>
      </c>
      <c r="O42" s="25"/>
      <c r="P42" s="25" t="s">
        <v>1016</v>
      </c>
      <c r="Q42" s="25" t="s">
        <v>203</v>
      </c>
      <c r="R42" s="34">
        <v>0.44</v>
      </c>
      <c r="S42" s="25"/>
      <c r="T42" s="25"/>
      <c r="U42" s="25"/>
      <c r="V42" s="25" t="s">
        <v>416</v>
      </c>
      <c r="W42" s="25"/>
      <c r="X42" s="20" t="str">
        <f t="shared" si="1"/>
        <v>非エネルギー起源二酸化炭素(CO2)その他用途・プロセスでの炭酸塩の使用</v>
      </c>
      <c r="Y42" s="20" t="str">
        <f t="shared" si="0"/>
        <v>非エネルギー起源二酸化炭素(CO2)その他用途・プロセスでの炭酸塩の使用石灰石</v>
      </c>
      <c r="Z42" s="47"/>
      <c r="AA42" t="s">
        <v>1169</v>
      </c>
      <c r="AB42">
        <f t="shared" si="6"/>
        <v>78</v>
      </c>
      <c r="AC42">
        <f t="shared" si="7"/>
        <v>78</v>
      </c>
      <c r="AD42" s="20"/>
      <c r="AF42" s="25"/>
      <c r="AG42" s="25"/>
      <c r="AH42" s="25"/>
      <c r="AI42" s="25"/>
      <c r="AJ42" s="25"/>
      <c r="AK42" s="25"/>
    </row>
    <row r="43" spans="2:47">
      <c r="D43" s="25" t="s">
        <v>200</v>
      </c>
      <c r="E43" s="25" t="s">
        <v>196</v>
      </c>
      <c r="F43" s="25" t="s">
        <v>825</v>
      </c>
      <c r="G43" s="47"/>
      <c r="K43" s="47"/>
      <c r="L43" s="25" t="s">
        <v>221</v>
      </c>
      <c r="M43" s="25" t="s">
        <v>795</v>
      </c>
      <c r="N43" s="25" t="s">
        <v>417</v>
      </c>
      <c r="O43" s="25"/>
      <c r="P43" s="25" t="s">
        <v>1016</v>
      </c>
      <c r="Q43" s="25" t="s">
        <v>203</v>
      </c>
      <c r="R43" s="33">
        <v>0.47099999999999997</v>
      </c>
      <c r="S43" s="25"/>
      <c r="T43" s="25"/>
      <c r="U43" s="25"/>
      <c r="V43" s="25"/>
      <c r="W43" s="25" t="s">
        <v>416</v>
      </c>
      <c r="X43" s="20" t="str">
        <f t="shared" si="1"/>
        <v>非エネルギー起源二酸化炭素(CO2)その他用途・プロセスでの炭酸塩の使用</v>
      </c>
      <c r="Y43" s="20" t="str">
        <f t="shared" si="0"/>
        <v>非エネルギー起源二酸化炭素(CO2)その他用途・プロセスでの炭酸塩の使用ドロマイト</v>
      </c>
      <c r="Z43" s="47"/>
      <c r="AA43" t="s">
        <v>821</v>
      </c>
      <c r="AB43">
        <f t="shared" si="6"/>
        <v>79</v>
      </c>
      <c r="AC43">
        <f t="shared" si="7"/>
        <v>79</v>
      </c>
      <c r="AD43" s="20"/>
      <c r="AF43" s="25"/>
      <c r="AG43" s="25"/>
      <c r="AH43" s="25"/>
      <c r="AI43" s="25"/>
      <c r="AJ43" s="25"/>
      <c r="AK43" s="25"/>
    </row>
    <row r="44" spans="2:47">
      <c r="D44" s="25" t="s">
        <v>200</v>
      </c>
      <c r="E44" s="25" t="s">
        <v>391</v>
      </c>
      <c r="F44" s="25" t="s">
        <v>876</v>
      </c>
      <c r="G44" s="47"/>
      <c r="K44" s="47"/>
      <c r="L44" s="25" t="s">
        <v>221</v>
      </c>
      <c r="M44" s="25" t="s">
        <v>795</v>
      </c>
      <c r="N44" s="25" t="s">
        <v>1067</v>
      </c>
      <c r="O44" s="25"/>
      <c r="P44" s="25" t="s">
        <v>1016</v>
      </c>
      <c r="Q44" s="25" t="s">
        <v>203</v>
      </c>
      <c r="R44" s="33">
        <v>0.41299999999999998</v>
      </c>
      <c r="S44" s="25"/>
      <c r="T44" s="25"/>
      <c r="U44" s="25"/>
      <c r="V44" s="25"/>
      <c r="W44" s="25"/>
      <c r="X44" s="20" t="str">
        <f t="shared" si="1"/>
        <v>非エネルギー起源二酸化炭素(CO2)その他用途・プロセスでの炭酸塩の使用</v>
      </c>
      <c r="Y44" s="20" t="str">
        <f t="shared" si="0"/>
        <v>非エネルギー起源二酸化炭素(CO2)その他用途・プロセスでの炭酸塩の使用ソダ灰（国内産）</v>
      </c>
      <c r="Z44" s="47"/>
      <c r="AA44" t="s">
        <v>822</v>
      </c>
      <c r="AB44">
        <f t="shared" si="6"/>
        <v>80</v>
      </c>
      <c r="AC44">
        <f t="shared" si="7"/>
        <v>80</v>
      </c>
      <c r="AF44" s="25"/>
      <c r="AG44" s="25"/>
      <c r="AH44" s="25"/>
      <c r="AI44" s="25"/>
      <c r="AJ44" s="25"/>
      <c r="AK44" s="25"/>
    </row>
    <row r="45" spans="2:47">
      <c r="D45" s="25" t="s">
        <v>200</v>
      </c>
      <c r="E45" s="25" t="s">
        <v>496</v>
      </c>
      <c r="F45" s="25" t="s">
        <v>877</v>
      </c>
      <c r="G45" s="47"/>
      <c r="K45" s="47"/>
      <c r="L45" s="25" t="s">
        <v>221</v>
      </c>
      <c r="M45" s="25" t="s">
        <v>795</v>
      </c>
      <c r="N45" s="25" t="s">
        <v>1069</v>
      </c>
      <c r="O45" s="25"/>
      <c r="P45" s="25" t="s">
        <v>1016</v>
      </c>
      <c r="Q45" s="25" t="s">
        <v>203</v>
      </c>
      <c r="R45" s="33">
        <v>0.41499999999999998</v>
      </c>
      <c r="S45" s="25"/>
      <c r="T45" s="25"/>
      <c r="U45" s="25"/>
      <c r="V45" s="25"/>
      <c r="W45" s="25"/>
      <c r="X45" s="20" t="str">
        <f t="shared" si="1"/>
        <v>非エネルギー起源二酸化炭素(CO2)その他用途・プロセスでの炭酸塩の使用</v>
      </c>
      <c r="Y45" s="20" t="str">
        <f t="shared" si="0"/>
        <v>非エネルギー起源二酸化炭素(CO2)その他用途・プロセスでの炭酸塩の使用ソダ灰（輸入）</v>
      </c>
      <c r="Z45" s="47"/>
      <c r="AA45" t="s">
        <v>823</v>
      </c>
      <c r="AB45">
        <f t="shared" si="6"/>
        <v>81</v>
      </c>
      <c r="AC45">
        <f t="shared" si="7"/>
        <v>81</v>
      </c>
      <c r="AD45" s="20"/>
      <c r="AF45" s="25"/>
      <c r="AG45" s="25"/>
      <c r="AH45" s="25"/>
      <c r="AI45" s="25"/>
      <c r="AJ45" s="25"/>
      <c r="AK45" s="25"/>
      <c r="AR45" s="25"/>
      <c r="AS45" s="25"/>
    </row>
    <row r="46" spans="2:47">
      <c r="D46" s="25" t="s">
        <v>200</v>
      </c>
      <c r="E46" s="20" t="s">
        <v>404</v>
      </c>
      <c r="F46" s="20" t="s">
        <v>878</v>
      </c>
      <c r="G46" s="47"/>
      <c r="K46" s="47"/>
      <c r="L46" s="25" t="s">
        <v>221</v>
      </c>
      <c r="M46" s="25" t="s">
        <v>211</v>
      </c>
      <c r="N46" s="25" t="s">
        <v>321</v>
      </c>
      <c r="O46" s="25"/>
      <c r="P46" s="25" t="s">
        <v>1016</v>
      </c>
      <c r="Q46" s="25" t="s">
        <v>203</v>
      </c>
      <c r="R46" s="33">
        <v>2.33</v>
      </c>
      <c r="S46" s="25"/>
      <c r="T46" s="25"/>
      <c r="U46" s="25"/>
      <c r="V46" s="25" t="s">
        <v>418</v>
      </c>
      <c r="W46" s="25"/>
      <c r="X46" s="20" t="str">
        <f t="shared" si="1"/>
        <v>非エネルギー起源二酸化炭素(CO2)アンモニアの製造</v>
      </c>
      <c r="Y46" s="20" t="str">
        <f t="shared" si="0"/>
        <v>非エネルギー起源二酸化炭素(CO2)アンモニアの製造石炭</v>
      </c>
      <c r="Z46" s="47"/>
      <c r="AA46" t="s">
        <v>1170</v>
      </c>
      <c r="AB46">
        <f t="shared" si="6"/>
        <v>82</v>
      </c>
      <c r="AC46">
        <f t="shared" si="7"/>
        <v>82</v>
      </c>
      <c r="AD46" s="20"/>
      <c r="AF46" s="25"/>
      <c r="AG46" s="25"/>
      <c r="AH46" s="25"/>
      <c r="AI46" s="25"/>
      <c r="AJ46" s="25"/>
      <c r="AK46" s="25"/>
      <c r="AR46" s="25"/>
      <c r="AS46" s="25"/>
    </row>
    <row r="47" spans="2:47">
      <c r="D47" s="25" t="s">
        <v>200</v>
      </c>
      <c r="E47" s="25" t="s">
        <v>191</v>
      </c>
      <c r="F47" s="25" t="s">
        <v>826</v>
      </c>
      <c r="G47" s="47"/>
      <c r="K47" s="47"/>
      <c r="L47" s="25" t="s">
        <v>221</v>
      </c>
      <c r="M47" s="25" t="s">
        <v>211</v>
      </c>
      <c r="N47" s="25" t="s">
        <v>1070</v>
      </c>
      <c r="O47" s="25"/>
      <c r="P47" s="25" t="s">
        <v>1016</v>
      </c>
      <c r="Q47" s="25" t="s">
        <v>203</v>
      </c>
      <c r="R47" s="34">
        <v>2.99</v>
      </c>
      <c r="S47" s="25"/>
      <c r="T47" s="25"/>
      <c r="U47" s="25"/>
      <c r="V47" s="25"/>
      <c r="W47" s="25" t="s">
        <v>418</v>
      </c>
      <c r="X47" s="20" t="str">
        <f t="shared" si="1"/>
        <v>非エネルギー起源二酸化炭素(CO2)アンモニアの製造</v>
      </c>
      <c r="Y47" s="20" t="str">
        <f t="shared" si="0"/>
        <v>非エネルギー起源二酸化炭素(CO2)アンモニアの製造石油コクス</v>
      </c>
      <c r="Z47" s="47"/>
      <c r="AA47" t="s">
        <v>1171</v>
      </c>
      <c r="AB47">
        <f t="shared" si="6"/>
        <v>83</v>
      </c>
      <c r="AC47">
        <f t="shared" si="7"/>
        <v>85</v>
      </c>
      <c r="AD47" s="45"/>
      <c r="AF47" s="25"/>
      <c r="AG47" s="25"/>
      <c r="AH47" s="25"/>
      <c r="AI47" s="25"/>
      <c r="AJ47" s="25"/>
      <c r="AK47" s="25"/>
      <c r="AR47" s="25"/>
      <c r="AS47" s="25"/>
    </row>
    <row r="48" spans="2:47">
      <c r="D48" s="25" t="s">
        <v>200</v>
      </c>
      <c r="E48" s="25" t="s">
        <v>510</v>
      </c>
      <c r="F48" s="25" t="s">
        <v>879</v>
      </c>
      <c r="G48" s="47"/>
      <c r="K48" s="47"/>
      <c r="L48" s="25" t="s">
        <v>221</v>
      </c>
      <c r="M48" s="25" t="s">
        <v>211</v>
      </c>
      <c r="N48" s="25" t="s">
        <v>188</v>
      </c>
      <c r="O48" s="25"/>
      <c r="P48" s="25" t="s">
        <v>1016</v>
      </c>
      <c r="Q48" s="25" t="s">
        <v>203</v>
      </c>
      <c r="R48" s="34">
        <v>2.79</v>
      </c>
      <c r="S48" s="25"/>
      <c r="T48" s="25"/>
      <c r="U48" s="25"/>
      <c r="V48" s="25"/>
      <c r="W48" s="25"/>
      <c r="X48" s="20" t="str">
        <f t="shared" si="1"/>
        <v>非エネルギー起源二酸化炭素(CO2)アンモニアの製造</v>
      </c>
      <c r="Y48" s="20" t="str">
        <f t="shared" si="0"/>
        <v>非エネルギー起源二酸化炭素(CO2)アンモニアの製造液化天然ガス(LNG)</v>
      </c>
      <c r="Z48" s="47"/>
      <c r="AA48" t="s">
        <v>1172</v>
      </c>
      <c r="AB48">
        <f t="shared" si="6"/>
        <v>86</v>
      </c>
      <c r="AC48">
        <f t="shared" si="7"/>
        <v>94</v>
      </c>
      <c r="AD48" s="45"/>
      <c r="AF48" s="25"/>
      <c r="AG48" s="25"/>
      <c r="AH48" s="25"/>
      <c r="AI48" s="25"/>
      <c r="AJ48" s="25"/>
      <c r="AK48" s="25"/>
      <c r="AR48" s="25"/>
      <c r="AS48" s="25"/>
    </row>
    <row r="49" spans="4:45">
      <c r="D49" s="25" t="s">
        <v>200</v>
      </c>
      <c r="E49" s="25" t="s">
        <v>189</v>
      </c>
      <c r="F49" s="25" t="s">
        <v>827</v>
      </c>
      <c r="G49" s="47"/>
      <c r="K49" s="47"/>
      <c r="L49" s="25" t="s">
        <v>221</v>
      </c>
      <c r="M49" s="25" t="s">
        <v>211</v>
      </c>
      <c r="N49" s="25" t="s">
        <v>373</v>
      </c>
      <c r="O49" s="25"/>
      <c r="P49" s="25" t="s">
        <v>1019</v>
      </c>
      <c r="Q49" s="25" t="s">
        <v>419</v>
      </c>
      <c r="R49" s="34">
        <v>1.96</v>
      </c>
      <c r="S49" s="25"/>
      <c r="T49" s="25"/>
      <c r="U49" s="25"/>
      <c r="V49" s="25"/>
      <c r="W49" s="25"/>
      <c r="X49" s="20" t="str">
        <f t="shared" si="1"/>
        <v>非エネルギー起源二酸化炭素(CO2)アンモニアの製造</v>
      </c>
      <c r="Y49" s="20" t="str">
        <f t="shared" si="0"/>
        <v>非エネルギー起源二酸化炭素(CO2)アンモニアの製造天然ガス(液化天然ガス(LNG)を除く)</v>
      </c>
      <c r="Z49" s="47"/>
      <c r="AA49" t="s">
        <v>824</v>
      </c>
      <c r="AB49">
        <f t="shared" si="6"/>
        <v>95</v>
      </c>
      <c r="AC49">
        <f t="shared" si="7"/>
        <v>125</v>
      </c>
      <c r="AD49" s="20"/>
      <c r="AF49" s="25"/>
      <c r="AG49" s="25"/>
      <c r="AH49" s="25"/>
      <c r="AI49" s="25"/>
      <c r="AJ49" s="25"/>
      <c r="AK49" s="25"/>
      <c r="AR49" s="25"/>
      <c r="AS49" s="25"/>
    </row>
    <row r="50" spans="4:45">
      <c r="D50" s="25" t="s">
        <v>200</v>
      </c>
      <c r="E50" s="32" t="s">
        <v>513</v>
      </c>
      <c r="F50" s="32" t="s">
        <v>880</v>
      </c>
      <c r="G50" s="47"/>
      <c r="K50" s="47"/>
      <c r="L50" s="25" t="s">
        <v>221</v>
      </c>
      <c r="M50" s="25" t="s">
        <v>210</v>
      </c>
      <c r="N50" s="25"/>
      <c r="O50" s="25"/>
      <c r="P50" s="25" t="s">
        <v>1016</v>
      </c>
      <c r="Q50" s="25" t="s">
        <v>203</v>
      </c>
      <c r="R50" s="34">
        <v>2.2999999999999998</v>
      </c>
      <c r="S50" s="25"/>
      <c r="T50" s="25"/>
      <c r="U50" s="25"/>
      <c r="V50" s="25" t="s">
        <v>209</v>
      </c>
      <c r="W50" s="25"/>
      <c r="X50" s="20" t="str">
        <f t="shared" si="1"/>
        <v>非エネルギー起源二酸化炭素(CO2)シリコンカーバイドの製造</v>
      </c>
      <c r="Y50" s="20" t="str">
        <f t="shared" si="0"/>
        <v>非エネルギー起源二酸化炭素(CO2)シリコンカーバイドの製造</v>
      </c>
      <c r="Z50" s="47"/>
      <c r="AA50" t="s">
        <v>1173</v>
      </c>
      <c r="AB50">
        <f t="shared" ref="AB50:AB81" si="8">MATCH(AA50,X:X,0)</f>
        <v>126</v>
      </c>
      <c r="AC50">
        <f t="shared" ref="AC50:AC81" si="9">AB50+COUNTIF(X:X,AA50)-1</f>
        <v>126</v>
      </c>
      <c r="AD50" s="20"/>
      <c r="AF50" s="25"/>
      <c r="AG50" s="25"/>
      <c r="AH50" s="25"/>
      <c r="AI50" s="25"/>
      <c r="AJ50" s="25"/>
      <c r="AK50" s="25"/>
      <c r="AR50" s="25"/>
      <c r="AS50" s="25"/>
    </row>
    <row r="51" spans="4:45">
      <c r="D51" s="25" t="s">
        <v>200</v>
      </c>
      <c r="E51" s="25" t="s">
        <v>406</v>
      </c>
      <c r="F51" s="25" t="s">
        <v>881</v>
      </c>
      <c r="G51" s="47"/>
      <c r="K51" s="47"/>
      <c r="L51" s="25" t="s">
        <v>221</v>
      </c>
      <c r="M51" s="25" t="s">
        <v>208</v>
      </c>
      <c r="N51" s="25" t="s">
        <v>207</v>
      </c>
      <c r="O51" s="25"/>
      <c r="P51" s="25" t="s">
        <v>1016</v>
      </c>
      <c r="Q51" s="25" t="s">
        <v>203</v>
      </c>
      <c r="R51" s="34">
        <v>0.76</v>
      </c>
      <c r="S51" s="25"/>
      <c r="T51" s="25"/>
      <c r="U51" s="25"/>
      <c r="V51" s="25" t="s">
        <v>420</v>
      </c>
      <c r="W51" s="25" t="s">
        <v>209</v>
      </c>
      <c r="X51" s="20" t="str">
        <f t="shared" si="1"/>
        <v>非エネルギー起源二酸化炭素(CO2)カルシウムカーバイドの製造</v>
      </c>
      <c r="Y51" s="20" t="str">
        <f t="shared" si="0"/>
        <v>非エネルギー起源二酸化炭素(CO2)カルシウムカーバイドの製造生石灰の製造</v>
      </c>
      <c r="Z51" s="47"/>
      <c r="AA51" t="s">
        <v>1174</v>
      </c>
      <c r="AB51">
        <f t="shared" si="8"/>
        <v>127</v>
      </c>
      <c r="AC51">
        <f t="shared" si="9"/>
        <v>127</v>
      </c>
      <c r="AD51" s="20"/>
      <c r="AF51" s="25"/>
      <c r="AG51" s="25"/>
      <c r="AH51" s="25"/>
      <c r="AI51" s="25"/>
      <c r="AJ51" s="25"/>
      <c r="AK51" s="25"/>
      <c r="AR51" s="25"/>
      <c r="AS51" s="25"/>
    </row>
    <row r="52" spans="4:45">
      <c r="D52" s="25" t="s">
        <v>200</v>
      </c>
      <c r="E52" s="25" t="s">
        <v>515</v>
      </c>
      <c r="F52" s="25" t="s">
        <v>828</v>
      </c>
      <c r="G52" s="47"/>
      <c r="K52" s="47"/>
      <c r="L52" s="25" t="s">
        <v>221</v>
      </c>
      <c r="M52" t="s">
        <v>208</v>
      </c>
      <c r="N52" s="25" t="s">
        <v>206</v>
      </c>
      <c r="O52" s="25"/>
      <c r="P52" s="25" t="s">
        <v>1016</v>
      </c>
      <c r="Q52" s="25" t="s">
        <v>203</v>
      </c>
      <c r="R52" s="25">
        <v>1.0900000000000001</v>
      </c>
      <c r="S52" s="25"/>
      <c r="T52" s="25"/>
      <c r="U52" s="25"/>
      <c r="V52" s="25"/>
      <c r="W52" s="25" t="s">
        <v>420</v>
      </c>
      <c r="X52" s="20" t="str">
        <f t="shared" si="1"/>
        <v>非エネルギー起源二酸化炭素(CO2)カルシウムカーバイドの製造</v>
      </c>
      <c r="Y52" s="20" t="str">
        <f t="shared" si="0"/>
        <v>非エネルギー起源二酸化炭素(CO2)カルシウムカーバイドの製造生石灰の還元</v>
      </c>
      <c r="Z52" s="47"/>
      <c r="AA52" t="s">
        <v>1175</v>
      </c>
      <c r="AB52">
        <f t="shared" si="8"/>
        <v>128</v>
      </c>
      <c r="AC52">
        <f t="shared" si="9"/>
        <v>131</v>
      </c>
      <c r="AF52" s="25"/>
      <c r="AG52" s="25"/>
      <c r="AH52" s="25"/>
      <c r="AI52" s="25"/>
      <c r="AJ52" s="25"/>
      <c r="AK52" s="25"/>
      <c r="AR52" s="25"/>
      <c r="AS52" s="25"/>
    </row>
    <row r="53" spans="4:45">
      <c r="D53" s="25" t="s">
        <v>200</v>
      </c>
      <c r="E53" s="25" t="s">
        <v>186</v>
      </c>
      <c r="F53" s="25" t="s">
        <v>829</v>
      </c>
      <c r="G53" s="47"/>
      <c r="K53" s="47"/>
      <c r="L53" s="25" t="s">
        <v>221</v>
      </c>
      <c r="M53" s="25" t="s">
        <v>421</v>
      </c>
      <c r="N53" s="25" t="s">
        <v>422</v>
      </c>
      <c r="O53" s="25"/>
      <c r="P53" s="25" t="s">
        <v>1016</v>
      </c>
      <c r="Q53" s="25" t="s">
        <v>203</v>
      </c>
      <c r="R53" s="25">
        <v>1.43</v>
      </c>
      <c r="S53" s="25"/>
      <c r="T53" s="25"/>
      <c r="U53" s="25"/>
      <c r="V53" s="25" t="s">
        <v>423</v>
      </c>
      <c r="W53" s="25"/>
      <c r="X53" s="20" t="str">
        <f t="shared" si="1"/>
        <v>非エネルギー起源二酸化炭素(CO2)二酸化チタンの製造</v>
      </c>
      <c r="Y53" s="20" t="str">
        <f t="shared" si="0"/>
        <v>非エネルギー起源二酸化炭素(CO2)二酸化チタンの製造ルチル型二酸化チタン(合成ルチルからの分離)</v>
      </c>
      <c r="Z53" s="47"/>
      <c r="AA53" t="s">
        <v>1176</v>
      </c>
      <c r="AB53">
        <f t="shared" si="8"/>
        <v>132</v>
      </c>
      <c r="AC53">
        <f t="shared" si="9"/>
        <v>132</v>
      </c>
      <c r="AD53" s="20"/>
      <c r="AF53" s="25"/>
      <c r="AG53" s="25"/>
      <c r="AH53" s="25"/>
      <c r="AI53" s="25"/>
      <c r="AJ53" s="25"/>
      <c r="AK53" s="25"/>
      <c r="AR53" s="25"/>
      <c r="AS53" s="25"/>
    </row>
    <row r="54" spans="4:45">
      <c r="D54" s="25" t="s">
        <v>200</v>
      </c>
      <c r="E54" s="25" t="s">
        <v>521</v>
      </c>
      <c r="F54" s="25" t="s">
        <v>882</v>
      </c>
      <c r="G54" s="47"/>
      <c r="K54" s="47"/>
      <c r="L54" s="25" t="s">
        <v>221</v>
      </c>
      <c r="M54" s="25" t="s">
        <v>421</v>
      </c>
      <c r="N54" s="25" t="s">
        <v>424</v>
      </c>
      <c r="O54" s="25"/>
      <c r="P54" s="25" t="s">
        <v>1016</v>
      </c>
      <c r="Q54" s="25" t="s">
        <v>203</v>
      </c>
      <c r="R54" s="25">
        <v>1.34</v>
      </c>
      <c r="S54" s="25"/>
      <c r="T54" s="25"/>
      <c r="U54" s="25"/>
      <c r="V54" s="25"/>
      <c r="W54" s="25" t="s">
        <v>423</v>
      </c>
      <c r="X54" s="20" t="str">
        <f t="shared" si="1"/>
        <v>非エネルギー起源二酸化炭素(CO2)二酸化チタンの製造</v>
      </c>
      <c r="Y54" s="20" t="str">
        <f t="shared" si="0"/>
        <v>非エネルギー起源二酸化炭素(CO2)二酸化チタンの製造ルチル型二酸化チタン(塩素法)</v>
      </c>
      <c r="Z54" s="47"/>
      <c r="AA54" t="s">
        <v>825</v>
      </c>
      <c r="AB54">
        <f t="shared" si="8"/>
        <v>133</v>
      </c>
      <c r="AC54">
        <f t="shared" si="9"/>
        <v>133</v>
      </c>
      <c r="AD54" s="20"/>
      <c r="AF54" s="25"/>
      <c r="AG54" s="25"/>
      <c r="AH54" s="25"/>
      <c r="AI54" s="25"/>
      <c r="AJ54" s="25"/>
      <c r="AK54" s="25"/>
      <c r="AR54" s="25"/>
      <c r="AS54" s="25"/>
    </row>
    <row r="55" spans="4:45">
      <c r="D55" s="25" t="s">
        <v>200</v>
      </c>
      <c r="E55" s="25" t="s">
        <v>573</v>
      </c>
      <c r="F55" s="25" t="s">
        <v>883</v>
      </c>
      <c r="G55" s="47"/>
      <c r="K55" s="47"/>
      <c r="L55" s="25" t="s">
        <v>221</v>
      </c>
      <c r="M55" s="25" t="s">
        <v>213</v>
      </c>
      <c r="N55" s="25"/>
      <c r="O55" s="25"/>
      <c r="P55" s="26" t="s">
        <v>1143</v>
      </c>
      <c r="Q55" s="25" t="s">
        <v>1148</v>
      </c>
      <c r="R55" s="26">
        <v>1</v>
      </c>
      <c r="S55" s="25"/>
      <c r="T55" s="25"/>
      <c r="U55" s="25"/>
      <c r="V55" s="25" t="s">
        <v>212</v>
      </c>
      <c r="W55" s="25"/>
      <c r="X55" s="20" t="str">
        <f t="shared" si="1"/>
        <v>非エネルギー起源二酸化炭素(CO2)ソーダ灰の製造</v>
      </c>
      <c r="Y55" s="20" t="str">
        <f t="shared" si="0"/>
        <v>非エネルギー起源二酸化炭素(CO2)ソーダ灰の製造</v>
      </c>
      <c r="Z55" s="47"/>
      <c r="AA55" t="s">
        <v>1177</v>
      </c>
      <c r="AB55">
        <f t="shared" si="8"/>
        <v>134</v>
      </c>
      <c r="AC55">
        <f t="shared" si="9"/>
        <v>134</v>
      </c>
      <c r="AD55" s="20"/>
      <c r="AF55" s="25"/>
      <c r="AG55" s="25"/>
      <c r="AH55" s="25"/>
      <c r="AI55" s="25"/>
      <c r="AJ55" s="25"/>
      <c r="AK55" s="25"/>
      <c r="AR55" s="25"/>
      <c r="AS55" s="25"/>
    </row>
    <row r="56" spans="4:45">
      <c r="D56" s="25" t="s">
        <v>200</v>
      </c>
      <c r="E56" s="25" t="s">
        <v>578</v>
      </c>
      <c r="F56" s="25" t="s">
        <v>884</v>
      </c>
      <c r="G56" s="47"/>
      <c r="K56" s="47"/>
      <c r="L56" s="25" t="s">
        <v>221</v>
      </c>
      <c r="M56" s="25" t="s">
        <v>205</v>
      </c>
      <c r="N56" s="25" t="s">
        <v>425</v>
      </c>
      <c r="O56" s="25"/>
      <c r="P56" s="25" t="s">
        <v>1016</v>
      </c>
      <c r="Q56" s="25" t="s">
        <v>203</v>
      </c>
      <c r="R56" s="25">
        <v>1.56</v>
      </c>
      <c r="S56" s="25"/>
      <c r="T56" s="25"/>
      <c r="U56" s="25"/>
      <c r="V56" s="25" t="s">
        <v>426</v>
      </c>
      <c r="W56" s="25" t="s">
        <v>212</v>
      </c>
      <c r="X56" s="20" t="str">
        <f t="shared" si="1"/>
        <v>非エネルギー起源二酸化炭素(CO2)エチレンの製造</v>
      </c>
      <c r="Y56" s="20" t="str">
        <f t="shared" si="0"/>
        <v>非エネルギー起源二酸化炭素(CO2)エチレンの製造エチレン(ナフサからの製造)</v>
      </c>
      <c r="AA56" t="s">
        <v>1178</v>
      </c>
      <c r="AB56">
        <f t="shared" si="8"/>
        <v>135</v>
      </c>
      <c r="AC56">
        <f t="shared" si="9"/>
        <v>144</v>
      </c>
      <c r="AD56" s="20"/>
      <c r="AF56" s="25"/>
      <c r="AG56" s="25"/>
      <c r="AH56" s="25"/>
      <c r="AI56" s="25"/>
      <c r="AJ56" s="25"/>
      <c r="AK56" s="25"/>
      <c r="AR56" s="25"/>
      <c r="AS56" s="25"/>
    </row>
    <row r="57" spans="4:45">
      <c r="D57" s="25" t="s">
        <v>200</v>
      </c>
      <c r="E57" s="25" t="s">
        <v>583</v>
      </c>
      <c r="F57" s="25" t="s">
        <v>885</v>
      </c>
      <c r="G57" s="47"/>
      <c r="K57" s="47"/>
      <c r="L57" s="25" t="s">
        <v>221</v>
      </c>
      <c r="M57" s="25" t="s">
        <v>205</v>
      </c>
      <c r="N57" s="25" t="s">
        <v>427</v>
      </c>
      <c r="O57" s="25"/>
      <c r="P57" s="25" t="s">
        <v>1016</v>
      </c>
      <c r="Q57" s="25" t="s">
        <v>203</v>
      </c>
      <c r="R57" s="25">
        <v>2.06</v>
      </c>
      <c r="S57" s="25"/>
      <c r="T57" s="25"/>
      <c r="U57" s="25"/>
      <c r="V57" s="25"/>
      <c r="W57" s="25" t="s">
        <v>426</v>
      </c>
      <c r="X57" s="20" t="str">
        <f t="shared" si="1"/>
        <v>非エネルギー起源二酸化炭素(CO2)エチレンの製造</v>
      </c>
      <c r="Y57" s="20" t="str">
        <f t="shared" si="0"/>
        <v>非エネルギー起源二酸化炭素(CO2)エチレンの製造エチレン(軽油からの製造)</v>
      </c>
      <c r="Z57" s="47"/>
      <c r="AA57" t="s">
        <v>1179</v>
      </c>
      <c r="AB57">
        <f t="shared" si="8"/>
        <v>145</v>
      </c>
      <c r="AC57">
        <f t="shared" si="9"/>
        <v>147</v>
      </c>
      <c r="AD57" s="20"/>
      <c r="AF57" s="25"/>
      <c r="AG57" s="25"/>
      <c r="AH57" s="25"/>
      <c r="AI57" s="25"/>
      <c r="AJ57" s="25"/>
      <c r="AK57" s="25"/>
      <c r="AR57" s="25"/>
      <c r="AS57" s="25"/>
    </row>
    <row r="58" spans="4:45">
      <c r="D58" s="25" t="s">
        <v>200</v>
      </c>
      <c r="E58" s="25" t="s">
        <v>605</v>
      </c>
      <c r="F58" s="25" t="s">
        <v>886</v>
      </c>
      <c r="G58" s="47"/>
      <c r="K58" s="47"/>
      <c r="L58" s="25" t="s">
        <v>221</v>
      </c>
      <c r="M58" s="25" t="s">
        <v>205</v>
      </c>
      <c r="N58" s="25" t="s">
        <v>428</v>
      </c>
      <c r="O58" s="25"/>
      <c r="P58" s="25" t="s">
        <v>1016</v>
      </c>
      <c r="Q58" s="25" t="s">
        <v>203</v>
      </c>
      <c r="R58" s="25">
        <v>0.86</v>
      </c>
      <c r="S58" s="25"/>
      <c r="T58" s="25"/>
      <c r="U58" s="25"/>
      <c r="V58" s="25"/>
      <c r="W58" s="25"/>
      <c r="X58" s="20" t="str">
        <f t="shared" si="1"/>
        <v>非エネルギー起源二酸化炭素(CO2)エチレンの製造</v>
      </c>
      <c r="Y58" s="20" t="str">
        <f t="shared" si="0"/>
        <v>非エネルギー起源二酸化炭素(CO2)エチレンの製造エチレン(エタンからの製造)</v>
      </c>
      <c r="Z58" s="47"/>
      <c r="AA58" t="s">
        <v>826</v>
      </c>
      <c r="AB58">
        <f t="shared" si="8"/>
        <v>148</v>
      </c>
      <c r="AC58">
        <f t="shared" si="9"/>
        <v>151</v>
      </c>
      <c r="AD58" s="20"/>
      <c r="AF58" s="25"/>
      <c r="AG58" s="25"/>
      <c r="AH58" s="25"/>
      <c r="AI58" s="25"/>
      <c r="AJ58" s="25"/>
      <c r="AK58" s="25"/>
      <c r="AR58" s="25"/>
      <c r="AS58" s="25"/>
    </row>
    <row r="59" spans="4:45">
      <c r="D59" s="25" t="s">
        <v>200</v>
      </c>
      <c r="E59" s="25" t="s">
        <v>173</v>
      </c>
      <c r="F59" s="25" t="s">
        <v>830</v>
      </c>
      <c r="G59" s="47"/>
      <c r="K59" s="47"/>
      <c r="L59" s="25" t="s">
        <v>221</v>
      </c>
      <c r="M59" s="25" t="s">
        <v>205</v>
      </c>
      <c r="N59" s="25" t="s">
        <v>429</v>
      </c>
      <c r="O59" s="25"/>
      <c r="P59" s="25" t="s">
        <v>1016</v>
      </c>
      <c r="Q59" s="25" t="s">
        <v>203</v>
      </c>
      <c r="R59" s="25">
        <v>0.94</v>
      </c>
      <c r="S59" s="25"/>
      <c r="T59" s="25"/>
      <c r="U59" s="25"/>
      <c r="V59" s="25"/>
      <c r="W59" s="25"/>
      <c r="X59" s="20" t="str">
        <f t="shared" si="1"/>
        <v>非エネルギー起源二酸化炭素(CO2)エチレンの製造</v>
      </c>
      <c r="Y59" s="20" t="str">
        <f t="shared" si="0"/>
        <v>非エネルギー起源二酸化炭素(CO2)エチレンの製造エチレン(プロパンからの製造)</v>
      </c>
      <c r="Z59" s="48"/>
      <c r="AA59" t="s">
        <v>1180</v>
      </c>
      <c r="AB59">
        <f t="shared" si="8"/>
        <v>152</v>
      </c>
      <c r="AC59">
        <f t="shared" si="9"/>
        <v>152</v>
      </c>
      <c r="AD59" s="20"/>
      <c r="AF59" s="25"/>
      <c r="AG59" s="25"/>
      <c r="AH59" s="25"/>
      <c r="AI59" s="25"/>
      <c r="AJ59" s="25"/>
      <c r="AK59" s="25"/>
      <c r="AR59" s="25"/>
      <c r="AS59" s="25"/>
    </row>
    <row r="60" spans="4:45">
      <c r="D60" s="25" t="s">
        <v>200</v>
      </c>
      <c r="E60" s="25" t="s">
        <v>616</v>
      </c>
      <c r="F60" s="25" t="s">
        <v>887</v>
      </c>
      <c r="G60" s="47"/>
      <c r="K60" s="47"/>
      <c r="L60" s="25" t="s">
        <v>221</v>
      </c>
      <c r="M60" s="25" t="s">
        <v>205</v>
      </c>
      <c r="N60" s="25" t="s">
        <v>430</v>
      </c>
      <c r="O60" s="25"/>
      <c r="P60" s="25" t="s">
        <v>1016</v>
      </c>
      <c r="Q60" s="25" t="s">
        <v>203</v>
      </c>
      <c r="R60" s="25">
        <v>0.96</v>
      </c>
      <c r="S60" s="25"/>
      <c r="T60" s="25"/>
      <c r="U60" s="25"/>
      <c r="V60" s="25"/>
      <c r="W60" s="25"/>
      <c r="X60" s="20" t="str">
        <f t="shared" si="1"/>
        <v>非エネルギー起源二酸化炭素(CO2)エチレンの製造</v>
      </c>
      <c r="Y60" s="20" t="str">
        <f t="shared" ref="Y60:Y123" si="10">L60&amp;M60&amp;N60&amp;O60</f>
        <v>非エネルギー起源二酸化炭素(CO2)エチレンの製造エチレン(ブタンからの製造)</v>
      </c>
      <c r="Z60" s="48"/>
      <c r="AA60" t="s">
        <v>827</v>
      </c>
      <c r="AB60">
        <f t="shared" si="8"/>
        <v>153</v>
      </c>
      <c r="AC60">
        <f t="shared" si="9"/>
        <v>154</v>
      </c>
      <c r="AD60" s="20"/>
      <c r="AF60" s="25"/>
      <c r="AG60" s="25"/>
      <c r="AH60" s="25"/>
      <c r="AI60" s="25"/>
      <c r="AJ60" s="25"/>
      <c r="AK60" s="25"/>
      <c r="AR60" s="25"/>
      <c r="AS60" s="25"/>
    </row>
    <row r="61" spans="4:45">
      <c r="D61" s="49" t="s">
        <v>200</v>
      </c>
      <c r="E61" s="49" t="s">
        <v>906</v>
      </c>
      <c r="F61" s="49" t="s">
        <v>909</v>
      </c>
      <c r="G61" s="48"/>
      <c r="K61" s="47"/>
      <c r="L61" s="25" t="s">
        <v>221</v>
      </c>
      <c r="M61" s="25" t="s">
        <v>205</v>
      </c>
      <c r="N61" s="25" t="s">
        <v>431</v>
      </c>
      <c r="O61" s="25"/>
      <c r="P61" s="25" t="s">
        <v>1016</v>
      </c>
      <c r="Q61" s="25" t="s">
        <v>203</v>
      </c>
      <c r="R61" s="25">
        <v>1.56</v>
      </c>
      <c r="S61" s="25"/>
      <c r="T61" s="25"/>
      <c r="U61" s="25"/>
      <c r="V61" s="25"/>
      <c r="W61" s="25"/>
      <c r="X61" s="20" t="str">
        <f t="shared" ref="X61:X124" si="11">L61&amp;M61</f>
        <v>非エネルギー起源二酸化炭素(CO2)エチレンの製造</v>
      </c>
      <c r="Y61" s="20" t="str">
        <f t="shared" si="10"/>
        <v>非エネルギー起源二酸化炭素(CO2)エチレンの製造エチレン(その他原料からの製造)</v>
      </c>
      <c r="Z61" s="47"/>
      <c r="AA61" t="s">
        <v>1181</v>
      </c>
      <c r="AB61">
        <f t="shared" si="8"/>
        <v>155</v>
      </c>
      <c r="AC61">
        <f t="shared" si="9"/>
        <v>155</v>
      </c>
      <c r="AF61" s="25"/>
      <c r="AG61" s="25"/>
      <c r="AH61" s="25"/>
      <c r="AI61" s="25"/>
      <c r="AJ61" s="25"/>
      <c r="AK61" s="25"/>
      <c r="AR61" s="25"/>
      <c r="AS61" s="25"/>
    </row>
    <row r="62" spans="4:45">
      <c r="D62" s="25" t="s">
        <v>185</v>
      </c>
      <c r="E62" s="25" t="s">
        <v>350</v>
      </c>
      <c r="F62" s="25" t="s">
        <v>888</v>
      </c>
      <c r="G62" s="47"/>
      <c r="K62" s="48"/>
      <c r="L62" s="25" t="s">
        <v>221</v>
      </c>
      <c r="M62" s="25" t="s">
        <v>205</v>
      </c>
      <c r="N62" s="25" t="s">
        <v>315</v>
      </c>
      <c r="O62" s="25"/>
      <c r="P62" s="25" t="s">
        <v>1016</v>
      </c>
      <c r="Q62" s="25" t="s">
        <v>203</v>
      </c>
      <c r="R62" s="25">
        <v>6.4699999999999994E-2</v>
      </c>
      <c r="S62" s="25"/>
      <c r="T62" s="25"/>
      <c r="U62" s="25"/>
      <c r="V62" s="25"/>
      <c r="W62" s="25"/>
      <c r="X62" s="20" t="str">
        <f t="shared" si="11"/>
        <v>非エネルギー起源二酸化炭素(CO2)エチレンの製造</v>
      </c>
      <c r="Y62" s="20" t="str">
        <f t="shared" si="10"/>
        <v>非エネルギー起源二酸化炭素(CO2)エチレンの製造1,2-ジクロロエタン</v>
      </c>
      <c r="Z62" s="47"/>
      <c r="AA62" t="s">
        <v>1182</v>
      </c>
      <c r="AB62">
        <f t="shared" si="8"/>
        <v>156</v>
      </c>
      <c r="AC62">
        <f t="shared" si="9"/>
        <v>156</v>
      </c>
      <c r="AD62" s="20"/>
      <c r="AF62" s="25"/>
      <c r="AG62" s="25"/>
      <c r="AH62" s="25"/>
      <c r="AI62" s="25"/>
      <c r="AJ62" s="25"/>
      <c r="AK62" s="25"/>
      <c r="AR62" s="25"/>
      <c r="AS62" s="25"/>
    </row>
    <row r="63" spans="4:45">
      <c r="D63" s="25" t="s">
        <v>800</v>
      </c>
      <c r="E63" s="25" t="s">
        <v>493</v>
      </c>
      <c r="F63" s="25" t="s">
        <v>889</v>
      </c>
      <c r="G63" s="47"/>
      <c r="K63" s="47"/>
      <c r="L63" s="25" t="s">
        <v>221</v>
      </c>
      <c r="M63" s="25" t="s">
        <v>205</v>
      </c>
      <c r="N63" s="25" t="s">
        <v>432</v>
      </c>
      <c r="O63" s="25"/>
      <c r="P63" s="25" t="s">
        <v>1016</v>
      </c>
      <c r="Q63" s="25" t="s">
        <v>203</v>
      </c>
      <c r="R63" s="25">
        <v>0.33</v>
      </c>
      <c r="S63" s="25"/>
      <c r="T63" s="25"/>
      <c r="U63" s="25"/>
      <c r="V63" s="25"/>
      <c r="W63" s="25"/>
      <c r="X63" s="20" t="str">
        <f t="shared" si="11"/>
        <v>非エネルギー起源二酸化炭素(CO2)エチレンの製造</v>
      </c>
      <c r="Y63" s="20" t="str">
        <f t="shared" si="10"/>
        <v>非エネルギー起源二酸化炭素(CO2)エチレンの製造酸化エチレン</v>
      </c>
      <c r="Z63" s="47"/>
      <c r="AA63" t="s">
        <v>828</v>
      </c>
      <c r="AB63">
        <f t="shared" si="8"/>
        <v>157</v>
      </c>
      <c r="AC63">
        <f t="shared" si="9"/>
        <v>162</v>
      </c>
      <c r="AD63" s="20"/>
      <c r="AF63" s="25"/>
      <c r="AG63" s="25"/>
      <c r="AH63" s="25"/>
      <c r="AI63" s="25"/>
      <c r="AJ63" s="25"/>
      <c r="AK63" s="25"/>
      <c r="AR63" s="25"/>
      <c r="AS63" s="25"/>
    </row>
    <row r="64" spans="4:45">
      <c r="D64" s="25" t="s">
        <v>800</v>
      </c>
      <c r="E64" s="25" t="s">
        <v>391</v>
      </c>
      <c r="F64" s="25" t="s">
        <v>890</v>
      </c>
      <c r="G64" s="47"/>
      <c r="K64" s="47"/>
      <c r="L64" s="25" t="s">
        <v>221</v>
      </c>
      <c r="M64" s="25" t="s">
        <v>205</v>
      </c>
      <c r="N64" s="25" t="s">
        <v>433</v>
      </c>
      <c r="O64" s="25"/>
      <c r="P64" s="25" t="s">
        <v>1016</v>
      </c>
      <c r="Q64" s="25" t="s">
        <v>203</v>
      </c>
      <c r="R64" s="25">
        <v>0.73</v>
      </c>
      <c r="S64" s="25"/>
      <c r="T64" s="25"/>
      <c r="U64" s="25"/>
      <c r="V64" s="25"/>
      <c r="W64" s="25"/>
      <c r="X64" s="20" t="str">
        <f t="shared" si="11"/>
        <v>非エネルギー起源二酸化炭素(CO2)エチレンの製造</v>
      </c>
      <c r="Y64" s="20" t="str">
        <f t="shared" si="10"/>
        <v>非エネルギー起源二酸化炭素(CO2)エチレンの製造アクリロニトリル</v>
      </c>
      <c r="AA64" t="s">
        <v>829</v>
      </c>
      <c r="AB64">
        <f t="shared" si="8"/>
        <v>163</v>
      </c>
      <c r="AC64">
        <f t="shared" si="9"/>
        <v>169</v>
      </c>
      <c r="AD64" s="20"/>
      <c r="AF64" s="25"/>
      <c r="AG64" s="25"/>
      <c r="AH64" s="25"/>
      <c r="AI64" s="25"/>
      <c r="AJ64" s="25"/>
      <c r="AK64" s="25"/>
      <c r="AR64" s="25"/>
      <c r="AS64" s="25"/>
    </row>
    <row r="65" spans="4:45">
      <c r="D65" s="25" t="s">
        <v>800</v>
      </c>
      <c r="E65" s="25" t="s">
        <v>496</v>
      </c>
      <c r="F65" s="25" t="s">
        <v>891</v>
      </c>
      <c r="G65" s="47"/>
      <c r="K65" s="47"/>
      <c r="L65" s="25" t="s">
        <v>221</v>
      </c>
      <c r="M65" s="25" t="s">
        <v>205</v>
      </c>
      <c r="N65" s="25" t="s">
        <v>1071</v>
      </c>
      <c r="O65" s="25"/>
      <c r="P65" s="25" t="s">
        <v>1016</v>
      </c>
      <c r="Q65" s="25" t="s">
        <v>203</v>
      </c>
      <c r="R65" s="25">
        <v>2.06</v>
      </c>
      <c r="S65" s="25"/>
      <c r="T65" s="25"/>
      <c r="U65" s="25"/>
      <c r="V65" s="25"/>
      <c r="W65" s="25"/>
      <c r="X65" s="20" t="str">
        <f t="shared" si="11"/>
        <v>非エネルギー起源二酸化炭素(CO2)エチレンの製造</v>
      </c>
      <c r="Y65" s="20" t="str">
        <f t="shared" si="10"/>
        <v>非エネルギー起源二酸化炭素(CO2)エチレンの製造カボンブラック</v>
      </c>
      <c r="Z65" s="47"/>
      <c r="AA65" t="s">
        <v>1183</v>
      </c>
      <c r="AB65">
        <f t="shared" si="8"/>
        <v>170</v>
      </c>
      <c r="AC65">
        <f t="shared" si="9"/>
        <v>224</v>
      </c>
      <c r="AD65" s="20"/>
      <c r="AF65" s="25"/>
      <c r="AG65" s="25"/>
      <c r="AH65" s="25"/>
      <c r="AI65" s="25"/>
      <c r="AJ65" s="25"/>
      <c r="AK65" s="25"/>
      <c r="AR65" s="25"/>
      <c r="AS65" s="25"/>
    </row>
    <row r="66" spans="4:45">
      <c r="D66" s="25" t="s">
        <v>800</v>
      </c>
      <c r="E66" s="25" t="s">
        <v>636</v>
      </c>
      <c r="F66" s="25" t="s">
        <v>892</v>
      </c>
      <c r="G66" s="47"/>
      <c r="K66" s="47"/>
      <c r="L66" s="25" t="s">
        <v>221</v>
      </c>
      <c r="M66" s="25" t="s">
        <v>205</v>
      </c>
      <c r="N66" s="25" t="s">
        <v>434</v>
      </c>
      <c r="O66" s="25"/>
      <c r="P66" s="25" t="s">
        <v>1016</v>
      </c>
      <c r="Q66" s="25" t="s">
        <v>203</v>
      </c>
      <c r="R66" s="25">
        <v>0.37</v>
      </c>
      <c r="S66" s="25"/>
      <c r="T66" s="25"/>
      <c r="U66" s="25"/>
      <c r="V66" s="25"/>
      <c r="W66" s="25"/>
      <c r="X66" s="20" t="str">
        <f t="shared" si="11"/>
        <v>非エネルギー起源二酸化炭素(CO2)エチレンの製造</v>
      </c>
      <c r="Y66" s="20" t="str">
        <f t="shared" si="10"/>
        <v>非エネルギー起源二酸化炭素(CO2)エチレンの製造無水フタル酸</v>
      </c>
      <c r="Z66" s="47"/>
      <c r="AA66" t="s">
        <v>1184</v>
      </c>
      <c r="AB66">
        <f t="shared" si="8"/>
        <v>225</v>
      </c>
      <c r="AC66">
        <f t="shared" si="9"/>
        <v>226</v>
      </c>
      <c r="AD66" s="20"/>
      <c r="AF66" s="25"/>
      <c r="AG66" s="25"/>
      <c r="AH66" s="25"/>
      <c r="AI66" s="25"/>
      <c r="AJ66" s="25"/>
      <c r="AK66" s="25"/>
      <c r="AR66" s="25"/>
      <c r="AS66" s="25"/>
    </row>
    <row r="67" spans="4:45">
      <c r="D67" s="25" t="s">
        <v>800</v>
      </c>
      <c r="E67" s="25" t="s">
        <v>638</v>
      </c>
      <c r="F67" s="25" t="s">
        <v>893</v>
      </c>
      <c r="G67" s="47"/>
      <c r="K67" s="47"/>
      <c r="L67" s="25" t="s">
        <v>221</v>
      </c>
      <c r="M67" s="25" t="s">
        <v>205</v>
      </c>
      <c r="N67" s="25" t="s">
        <v>435</v>
      </c>
      <c r="O67" s="25"/>
      <c r="P67" s="25" t="s">
        <v>1016</v>
      </c>
      <c r="Q67" s="25" t="s">
        <v>203</v>
      </c>
      <c r="R67" s="25">
        <v>1.06</v>
      </c>
      <c r="S67" s="25"/>
      <c r="T67" s="25"/>
      <c r="U67" s="25"/>
      <c r="V67" s="25"/>
      <c r="W67" s="25"/>
      <c r="X67" s="20" t="str">
        <f t="shared" si="11"/>
        <v>非エネルギー起源二酸化炭素(CO2)エチレンの製造</v>
      </c>
      <c r="Y67" s="20" t="str">
        <f t="shared" si="10"/>
        <v>非エネルギー起源二酸化炭素(CO2)エチレンの製造無水マレイン酸</v>
      </c>
      <c r="Z67" s="47"/>
      <c r="AA67" t="s">
        <v>1185</v>
      </c>
      <c r="AB67">
        <f t="shared" si="8"/>
        <v>227</v>
      </c>
      <c r="AC67">
        <f t="shared" si="9"/>
        <v>233</v>
      </c>
      <c r="AD67" s="20"/>
      <c r="AF67" s="25"/>
      <c r="AG67" s="25"/>
      <c r="AH67" s="25"/>
      <c r="AI67" s="25"/>
      <c r="AJ67" s="25"/>
      <c r="AK67" s="25"/>
      <c r="AR67" s="25"/>
      <c r="AS67" s="25"/>
    </row>
    <row r="68" spans="4:45">
      <c r="D68" s="25" t="s">
        <v>800</v>
      </c>
      <c r="E68" s="25" t="s">
        <v>640</v>
      </c>
      <c r="F68" s="25" t="s">
        <v>894</v>
      </c>
      <c r="G68" s="47"/>
      <c r="K68" s="47"/>
      <c r="L68" s="25" t="s">
        <v>221</v>
      </c>
      <c r="M68" s="25" t="s">
        <v>205</v>
      </c>
      <c r="N68" s="25" t="s">
        <v>436</v>
      </c>
      <c r="O68" s="25"/>
      <c r="P68" s="25" t="s">
        <v>1020</v>
      </c>
      <c r="Q68" s="25" t="s">
        <v>219</v>
      </c>
      <c r="R68" s="25">
        <v>8.4999999999999995E-4</v>
      </c>
      <c r="S68" s="25"/>
      <c r="T68" s="25"/>
      <c r="U68" s="25"/>
      <c r="V68" s="25"/>
      <c r="W68" s="25"/>
      <c r="X68" s="20" t="str">
        <f t="shared" si="11"/>
        <v>非エネルギー起源二酸化炭素(CO2)エチレンの製造</v>
      </c>
      <c r="Y68" s="20" t="str">
        <f t="shared" si="10"/>
        <v>非エネルギー起源二酸化炭素(CO2)エチレンの製造水素</v>
      </c>
      <c r="Z68" s="47"/>
      <c r="AA68" t="s">
        <v>1186</v>
      </c>
      <c r="AB68">
        <f t="shared" si="8"/>
        <v>234</v>
      </c>
      <c r="AC68">
        <f t="shared" si="9"/>
        <v>253</v>
      </c>
      <c r="AD68" s="20"/>
      <c r="AF68" s="25"/>
      <c r="AG68" s="25"/>
      <c r="AH68" s="25"/>
      <c r="AI68" s="25"/>
      <c r="AJ68" s="25"/>
      <c r="AK68" s="25"/>
      <c r="AR68" s="25"/>
      <c r="AS68" s="25"/>
    </row>
    <row r="69" spans="4:45">
      <c r="D69" s="25" t="s">
        <v>800</v>
      </c>
      <c r="E69" s="25" t="s">
        <v>521</v>
      </c>
      <c r="F69" s="25" t="s">
        <v>895</v>
      </c>
      <c r="G69" s="47"/>
      <c r="K69" s="47"/>
      <c r="L69" s="25" t="s">
        <v>221</v>
      </c>
      <c r="M69" s="25" t="s">
        <v>437</v>
      </c>
      <c r="N69" s="25"/>
      <c r="O69" s="25"/>
      <c r="P69" s="25" t="s">
        <v>1016</v>
      </c>
      <c r="Q69" s="25" t="s">
        <v>203</v>
      </c>
      <c r="R69" s="25">
        <v>3.4</v>
      </c>
      <c r="S69" s="25"/>
      <c r="T69" s="25"/>
      <c r="U69" s="25"/>
      <c r="V69" s="25" t="s">
        <v>204</v>
      </c>
      <c r="W69" s="25"/>
      <c r="X69" s="20" t="str">
        <f t="shared" si="11"/>
        <v>非エネルギー起源二酸化炭素(CO2)カルシウムカーバイドを原料としたアセチレンの使用</v>
      </c>
      <c r="Y69" s="20" t="str">
        <f t="shared" si="10"/>
        <v>非エネルギー起源二酸化炭素(CO2)カルシウムカーバイドを原料としたアセチレンの使用</v>
      </c>
      <c r="Z69" s="47"/>
      <c r="AA69" t="s">
        <v>1187</v>
      </c>
      <c r="AB69">
        <f t="shared" si="8"/>
        <v>254</v>
      </c>
      <c r="AC69">
        <f t="shared" si="9"/>
        <v>258</v>
      </c>
      <c r="AD69" s="20"/>
      <c r="AF69" s="25"/>
      <c r="AG69" s="25"/>
      <c r="AH69" s="25"/>
      <c r="AI69" s="25"/>
      <c r="AJ69" s="25"/>
      <c r="AK69" s="25"/>
      <c r="AR69" s="25"/>
      <c r="AS69" s="25"/>
    </row>
    <row r="70" spans="4:45">
      <c r="D70" s="25" t="s">
        <v>800</v>
      </c>
      <c r="E70" s="25" t="s">
        <v>456</v>
      </c>
      <c r="F70" s="25" t="s">
        <v>896</v>
      </c>
      <c r="G70" s="47"/>
      <c r="K70" s="47"/>
      <c r="L70" s="25" t="s">
        <v>221</v>
      </c>
      <c r="M70" s="25" t="s">
        <v>439</v>
      </c>
      <c r="N70" s="25"/>
      <c r="O70" s="25"/>
      <c r="P70" s="25" t="s">
        <v>1016</v>
      </c>
      <c r="Q70" s="25" t="s">
        <v>203</v>
      </c>
      <c r="R70" s="34">
        <f>44/12</f>
        <v>3.6666666666666665</v>
      </c>
      <c r="S70" s="25"/>
      <c r="T70" s="25"/>
      <c r="U70" s="25"/>
      <c r="V70" s="25" t="s">
        <v>440</v>
      </c>
      <c r="W70" s="25" t="s">
        <v>438</v>
      </c>
      <c r="X70" s="20" t="str">
        <f t="shared" si="11"/>
        <v>非エネルギー起源二酸化炭素(CO2)電気炉における炭素電極の使用</v>
      </c>
      <c r="Y70" s="20" t="str">
        <f t="shared" si="10"/>
        <v>非エネルギー起源二酸化炭素(CO2)電気炉における炭素電極の使用</v>
      </c>
      <c r="Z70" s="47"/>
      <c r="AA70" t="s">
        <v>830</v>
      </c>
      <c r="AB70">
        <f t="shared" si="8"/>
        <v>259</v>
      </c>
      <c r="AC70">
        <f t="shared" si="9"/>
        <v>269</v>
      </c>
      <c r="AD70" s="20"/>
      <c r="AF70" s="25"/>
      <c r="AG70" s="25"/>
      <c r="AH70" s="25"/>
      <c r="AI70" s="25"/>
      <c r="AJ70" s="25"/>
      <c r="AK70" s="25"/>
      <c r="AR70" s="25"/>
      <c r="AS70" s="25"/>
    </row>
    <row r="71" spans="4:45">
      <c r="D71" s="25" t="s">
        <v>800</v>
      </c>
      <c r="E71" s="25" t="s">
        <v>668</v>
      </c>
      <c r="F71" s="25" t="s">
        <v>897</v>
      </c>
      <c r="G71" s="47"/>
      <c r="K71" s="47"/>
      <c r="L71" s="25" t="s">
        <v>221</v>
      </c>
      <c r="M71" s="32" t="s">
        <v>441</v>
      </c>
      <c r="N71" s="25" t="s">
        <v>216</v>
      </c>
      <c r="O71" s="25"/>
      <c r="P71" s="25" t="s">
        <v>1016</v>
      </c>
      <c r="Q71" s="25" t="s">
        <v>203</v>
      </c>
      <c r="R71" s="35">
        <v>0.44</v>
      </c>
      <c r="S71" s="25"/>
      <c r="T71" s="25"/>
      <c r="U71" s="25"/>
      <c r="V71" s="25" t="s">
        <v>215</v>
      </c>
      <c r="W71" s="25" t="s">
        <v>440</v>
      </c>
      <c r="X71" s="20" t="str">
        <f t="shared" si="11"/>
        <v>非エネルギー起源二酸化炭素(CO2)鉄鋼の製造における鉱物の使用</v>
      </c>
      <c r="Y71" s="20" t="str">
        <f t="shared" si="10"/>
        <v>非エネルギー起源二酸化炭素(CO2)鉄鋼の製造における鉱物の使用石灰石</v>
      </c>
      <c r="Z71" s="47"/>
      <c r="AA71" t="s">
        <v>1188</v>
      </c>
      <c r="AB71">
        <f t="shared" si="8"/>
        <v>270</v>
      </c>
      <c r="AC71">
        <f t="shared" si="9"/>
        <v>282</v>
      </c>
      <c r="AD71" s="20"/>
      <c r="AF71" s="25"/>
      <c r="AG71" s="25"/>
      <c r="AH71" s="25"/>
      <c r="AI71" s="25"/>
      <c r="AJ71" s="25"/>
      <c r="AK71" s="25"/>
      <c r="AR71" s="25"/>
      <c r="AS71" s="25"/>
    </row>
    <row r="72" spans="4:45">
      <c r="D72" s="25" t="s">
        <v>800</v>
      </c>
      <c r="E72" s="25" t="s">
        <v>687</v>
      </c>
      <c r="F72" s="25" t="s">
        <v>898</v>
      </c>
      <c r="G72" s="47"/>
      <c r="K72" s="47"/>
      <c r="L72" s="25" t="s">
        <v>221</v>
      </c>
      <c r="M72" s="25" t="s">
        <v>796</v>
      </c>
      <c r="N72" s="25" t="s">
        <v>214</v>
      </c>
      <c r="O72" s="25"/>
      <c r="P72" s="25" t="s">
        <v>1016</v>
      </c>
      <c r="Q72" s="25" t="s">
        <v>203</v>
      </c>
      <c r="R72" s="33">
        <v>0.47099999999999997</v>
      </c>
      <c r="S72" s="25"/>
      <c r="T72" s="25"/>
      <c r="U72" s="25"/>
      <c r="V72" s="25"/>
      <c r="W72" s="25" t="s">
        <v>215</v>
      </c>
      <c r="X72" s="20" t="str">
        <f t="shared" si="11"/>
        <v>非エネルギー起源二酸化炭素(CO2)鉄鋼の製造における鉱物の使用</v>
      </c>
      <c r="Y72" s="20" t="str">
        <f t="shared" si="10"/>
        <v>非エネルギー起源二酸化炭素(CO2)鉄鋼の製造における鉱物の使用ドロマイト</v>
      </c>
      <c r="Z72" s="47"/>
      <c r="AA72" t="s">
        <v>831</v>
      </c>
      <c r="AB72">
        <f t="shared" si="8"/>
        <v>283</v>
      </c>
      <c r="AC72">
        <f t="shared" si="9"/>
        <v>311</v>
      </c>
      <c r="AD72" s="20"/>
      <c r="AF72" s="25"/>
      <c r="AG72" s="25"/>
      <c r="AH72" s="25"/>
      <c r="AI72" s="25"/>
      <c r="AJ72" s="25"/>
      <c r="AK72" s="25"/>
      <c r="AR72" s="25"/>
      <c r="AS72" s="25"/>
    </row>
    <row r="73" spans="4:45">
      <c r="D73" s="25" t="s">
        <v>800</v>
      </c>
      <c r="E73" s="25" t="s">
        <v>578</v>
      </c>
      <c r="F73" s="25" t="s">
        <v>899</v>
      </c>
      <c r="G73" s="47"/>
      <c r="K73" s="47"/>
      <c r="L73" s="25" t="s">
        <v>221</v>
      </c>
      <c r="M73" s="32" t="s">
        <v>442</v>
      </c>
      <c r="N73" s="25" t="s">
        <v>118</v>
      </c>
      <c r="O73" s="25"/>
      <c r="P73" s="25" t="s">
        <v>1019</v>
      </c>
      <c r="Q73" s="25" t="s">
        <v>419</v>
      </c>
      <c r="R73" s="25">
        <v>0.31</v>
      </c>
      <c r="S73" s="25"/>
      <c r="T73" s="25"/>
      <c r="U73" s="25"/>
      <c r="V73" s="25" t="s">
        <v>443</v>
      </c>
      <c r="W73" s="25"/>
      <c r="X73" s="20" t="str">
        <f t="shared" si="11"/>
        <v>非エネルギー起源二酸化炭素(CO2)鉄鋼の製造において生じるガスの燃焼（フレアリング）</v>
      </c>
      <c r="Y73" s="20" t="str">
        <f t="shared" si="10"/>
        <v>非エネルギー起源二酸化炭素(CO2)鉄鋼の製造において生じるガスの燃焼（フレアリング）高炉ガス</v>
      </c>
      <c r="AA73" t="s">
        <v>1189</v>
      </c>
      <c r="AB73">
        <f t="shared" si="8"/>
        <v>312</v>
      </c>
      <c r="AC73">
        <f t="shared" si="9"/>
        <v>312</v>
      </c>
      <c r="AD73" s="20"/>
      <c r="AF73" s="25"/>
      <c r="AG73" s="25"/>
      <c r="AH73" s="25"/>
      <c r="AI73" s="25"/>
      <c r="AJ73" s="25"/>
      <c r="AK73" s="25"/>
      <c r="AR73" s="25"/>
      <c r="AS73" s="25"/>
    </row>
    <row r="74" spans="4:45">
      <c r="D74" s="25" t="s">
        <v>800</v>
      </c>
      <c r="E74" s="25" t="s">
        <v>605</v>
      </c>
      <c r="F74" s="25" t="s">
        <v>900</v>
      </c>
      <c r="G74" s="47"/>
      <c r="K74" s="47"/>
      <c r="L74" s="25" t="s">
        <v>221</v>
      </c>
      <c r="M74" s="25" t="s">
        <v>797</v>
      </c>
      <c r="N74" s="25" t="s">
        <v>117</v>
      </c>
      <c r="O74" s="25"/>
      <c r="P74" s="25" t="s">
        <v>1019</v>
      </c>
      <c r="Q74" s="25" t="s">
        <v>419</v>
      </c>
      <c r="R74" s="25">
        <v>1.1599999999999999</v>
      </c>
      <c r="S74" s="25"/>
      <c r="T74" s="25"/>
      <c r="U74" s="25"/>
      <c r="V74" s="25"/>
      <c r="W74" s="25" t="s">
        <v>443</v>
      </c>
      <c r="X74" s="20" t="str">
        <f t="shared" si="11"/>
        <v>非エネルギー起源二酸化炭素(CO2)鉄鋼の製造において生じるガスの燃焼（フレアリング）</v>
      </c>
      <c r="Y74" s="20" t="str">
        <f t="shared" si="10"/>
        <v>非エネルギー起源二酸化炭素(CO2)鉄鋼の製造において生じるガスの燃焼（フレアリング）転炉ガス</v>
      </c>
      <c r="Z74" s="47"/>
      <c r="AA74" t="s">
        <v>1190</v>
      </c>
      <c r="AB74">
        <f t="shared" si="8"/>
        <v>313</v>
      </c>
      <c r="AC74">
        <f t="shared" si="9"/>
        <v>313</v>
      </c>
      <c r="AD74" s="20"/>
      <c r="AF74" s="25"/>
      <c r="AG74" s="25"/>
      <c r="AH74" s="25"/>
      <c r="AI74" s="25"/>
      <c r="AJ74" s="25"/>
      <c r="AK74" s="25"/>
      <c r="AR74" s="25"/>
      <c r="AS74" s="25"/>
    </row>
    <row r="75" spans="4:45">
      <c r="D75" s="25" t="s">
        <v>800</v>
      </c>
      <c r="E75" s="25" t="s">
        <v>690</v>
      </c>
      <c r="F75" s="25" t="s">
        <v>901</v>
      </c>
      <c r="G75" s="47"/>
      <c r="K75" s="47"/>
      <c r="L75" s="25" t="s">
        <v>221</v>
      </c>
      <c r="M75" s="25" t="s">
        <v>444</v>
      </c>
      <c r="N75" s="25" t="s">
        <v>123</v>
      </c>
      <c r="O75" s="25"/>
      <c r="P75" s="25" t="s">
        <v>339</v>
      </c>
      <c r="Q75" s="25" t="s">
        <v>220</v>
      </c>
      <c r="R75" s="25">
        <v>0.59</v>
      </c>
      <c r="S75" s="25"/>
      <c r="T75" s="25"/>
      <c r="U75" s="25"/>
      <c r="V75" s="25" t="s">
        <v>445</v>
      </c>
      <c r="W75" s="25"/>
      <c r="X75" s="20" t="str">
        <f t="shared" si="11"/>
        <v>非エネルギー起源二酸化炭素(CO2)潤滑油等の使用</v>
      </c>
      <c r="Y75" s="20" t="str">
        <f t="shared" si="10"/>
        <v>非エネルギー起源二酸化炭素(CO2)潤滑油等の使用潤滑油</v>
      </c>
      <c r="Z75" s="47"/>
      <c r="AA75" t="s">
        <v>1191</v>
      </c>
      <c r="AB75">
        <f t="shared" si="8"/>
        <v>314</v>
      </c>
      <c r="AC75">
        <f t="shared" si="9"/>
        <v>316</v>
      </c>
      <c r="AD75" s="20"/>
      <c r="AF75" s="25"/>
      <c r="AG75" s="25"/>
      <c r="AH75" s="25"/>
      <c r="AI75" s="25"/>
      <c r="AJ75" s="25"/>
      <c r="AK75" s="25"/>
      <c r="AR75" s="25"/>
      <c r="AS75" s="25"/>
    </row>
    <row r="76" spans="4:45">
      <c r="D76" s="25" t="s">
        <v>800</v>
      </c>
      <c r="E76" s="25" t="s">
        <v>697</v>
      </c>
      <c r="F76" s="25" t="s">
        <v>832</v>
      </c>
      <c r="G76" s="47"/>
      <c r="K76" s="47"/>
      <c r="L76" s="25" t="s">
        <v>221</v>
      </c>
      <c r="M76" s="25" t="s">
        <v>798</v>
      </c>
      <c r="N76" s="25" t="s">
        <v>1072</v>
      </c>
      <c r="O76" s="25"/>
      <c r="P76" s="25" t="s">
        <v>1016</v>
      </c>
      <c r="Q76" s="25" t="s">
        <v>203</v>
      </c>
      <c r="R76" s="25">
        <v>0.15</v>
      </c>
      <c r="S76" s="25"/>
      <c r="T76" s="25"/>
      <c r="U76" s="25"/>
      <c r="V76" s="25"/>
      <c r="W76" s="25" t="s">
        <v>445</v>
      </c>
      <c r="X76" s="20" t="str">
        <f t="shared" si="11"/>
        <v>非エネルギー起源二酸化炭素(CO2)潤滑油等の使用</v>
      </c>
      <c r="Y76" s="20" t="str">
        <f t="shared" si="10"/>
        <v>非エネルギー起源二酸化炭素(CO2)潤滑油等の使用グリス</v>
      </c>
      <c r="Z76" s="47"/>
      <c r="AA76" t="s">
        <v>1192</v>
      </c>
      <c r="AB76">
        <f t="shared" si="8"/>
        <v>317</v>
      </c>
      <c r="AC76">
        <f t="shared" si="9"/>
        <v>319</v>
      </c>
      <c r="AD76" s="20"/>
      <c r="AF76" s="25"/>
      <c r="AG76" s="25"/>
      <c r="AH76" s="25"/>
      <c r="AI76" s="25"/>
      <c r="AJ76" s="25"/>
      <c r="AK76" s="25"/>
      <c r="AR76" s="25"/>
      <c r="AS76" s="25"/>
    </row>
    <row r="77" spans="4:45">
      <c r="D77" s="49" t="s">
        <v>800</v>
      </c>
      <c r="E77" s="49" t="s">
        <v>906</v>
      </c>
      <c r="F77" s="49" t="s">
        <v>910</v>
      </c>
      <c r="G77" s="47"/>
      <c r="K77" s="47"/>
      <c r="L77" s="25" t="s">
        <v>221</v>
      </c>
      <c r="M77" s="25" t="s">
        <v>798</v>
      </c>
      <c r="N77" s="25" t="s">
        <v>446</v>
      </c>
      <c r="O77" s="25"/>
      <c r="P77" s="25" t="s">
        <v>1016</v>
      </c>
      <c r="Q77" s="25" t="s">
        <v>203</v>
      </c>
      <c r="R77" s="25">
        <v>0.6</v>
      </c>
      <c r="S77" s="25"/>
      <c r="T77" s="25"/>
      <c r="U77" s="25"/>
      <c r="V77" s="25"/>
      <c r="W77" s="25"/>
      <c r="X77" s="20" t="str">
        <f t="shared" si="11"/>
        <v>非エネルギー起源二酸化炭素(CO2)潤滑油等の使用</v>
      </c>
      <c r="Y77" s="20" t="str">
        <f t="shared" si="10"/>
        <v>非エネルギー起源二酸化炭素(CO2)潤滑油等の使用パラフィンろう</v>
      </c>
      <c r="Z77" s="47"/>
      <c r="AA77" t="s">
        <v>1193</v>
      </c>
      <c r="AB77">
        <f t="shared" si="8"/>
        <v>320</v>
      </c>
      <c r="AC77">
        <f t="shared" si="9"/>
        <v>320</v>
      </c>
      <c r="AD77" s="20"/>
      <c r="AF77" s="25"/>
      <c r="AG77" s="25"/>
      <c r="AH77" s="25"/>
      <c r="AI77" s="25"/>
      <c r="AJ77" s="25"/>
      <c r="AK77" s="25"/>
      <c r="AR77" s="25"/>
      <c r="AS77" s="25"/>
    </row>
    <row r="78" spans="4:45">
      <c r="D78" s="25" t="s">
        <v>172</v>
      </c>
      <c r="E78" s="25" t="s">
        <v>159</v>
      </c>
      <c r="F78" s="25" t="s">
        <v>833</v>
      </c>
      <c r="G78" s="47"/>
      <c r="K78" s="47"/>
      <c r="L78" s="25" t="s">
        <v>221</v>
      </c>
      <c r="M78" s="32" t="s">
        <v>447</v>
      </c>
      <c r="N78" s="25"/>
      <c r="O78" s="25"/>
      <c r="P78" s="25" t="s">
        <v>1016</v>
      </c>
      <c r="Q78" s="25" t="s">
        <v>203</v>
      </c>
      <c r="R78" s="34">
        <v>2.35</v>
      </c>
      <c r="S78" s="25"/>
      <c r="T78" s="25"/>
      <c r="U78" s="25"/>
      <c r="V78" s="25" t="s">
        <v>448</v>
      </c>
      <c r="W78" s="25"/>
      <c r="X78" s="20" t="str">
        <f t="shared" si="11"/>
        <v>非エネルギー起源二酸化炭素(CO2)非メタン揮発性有機化合物（NMVOC）を含む溶剤の焼却</v>
      </c>
      <c r="Y78" s="20" t="str">
        <f t="shared" si="10"/>
        <v>非エネルギー起源二酸化炭素(CO2)非メタン揮発性有機化合物（NMVOC）を含む溶剤の焼却</v>
      </c>
      <c r="Z78" s="47"/>
      <c r="AA78" t="s">
        <v>1194</v>
      </c>
      <c r="AB78">
        <f t="shared" si="8"/>
        <v>321</v>
      </c>
      <c r="AC78">
        <f t="shared" si="9"/>
        <v>321</v>
      </c>
      <c r="AD78" s="20"/>
      <c r="AF78" s="25"/>
      <c r="AG78" s="25"/>
      <c r="AH78" s="25"/>
      <c r="AI78" s="25"/>
      <c r="AJ78" s="25"/>
      <c r="AK78" s="25"/>
      <c r="AR78" s="25"/>
      <c r="AS78" s="25"/>
    </row>
    <row r="79" spans="4:45">
      <c r="D79" s="25" t="s">
        <v>347</v>
      </c>
      <c r="E79" s="25" t="s">
        <v>710</v>
      </c>
      <c r="F79" s="25" t="s">
        <v>834</v>
      </c>
      <c r="G79" s="47"/>
      <c r="K79" s="47"/>
      <c r="L79" s="25" t="s">
        <v>221</v>
      </c>
      <c r="M79" s="25" t="s">
        <v>449</v>
      </c>
      <c r="N79" s="25"/>
      <c r="O79" s="25"/>
      <c r="P79" s="26" t="s">
        <v>1143</v>
      </c>
      <c r="Q79" s="25" t="s">
        <v>1148</v>
      </c>
      <c r="R79" s="26">
        <v>1</v>
      </c>
      <c r="S79" s="25"/>
      <c r="T79" s="25"/>
      <c r="U79" s="25"/>
      <c r="V79" s="25" t="s">
        <v>450</v>
      </c>
      <c r="W79" s="25" t="s">
        <v>448</v>
      </c>
      <c r="X79" s="20" t="str">
        <f t="shared" si="11"/>
        <v>非エネルギー起源二酸化炭素(CO2)ドライアイスの製造</v>
      </c>
      <c r="Y79" s="20" t="str">
        <f t="shared" si="10"/>
        <v>非エネルギー起源二酸化炭素(CO2)ドライアイスの製造</v>
      </c>
      <c r="Z79" s="47"/>
      <c r="AA79" t="s">
        <v>1195</v>
      </c>
      <c r="AB79">
        <f t="shared" si="8"/>
        <v>322</v>
      </c>
      <c r="AC79">
        <f t="shared" si="9"/>
        <v>387</v>
      </c>
      <c r="AD79" s="20"/>
      <c r="AF79" s="25"/>
      <c r="AG79" s="25"/>
      <c r="AH79" s="25"/>
      <c r="AI79" s="25"/>
      <c r="AJ79" s="25"/>
      <c r="AK79" s="25"/>
      <c r="AR79" s="25"/>
      <c r="AS79" s="25"/>
    </row>
    <row r="80" spans="4:45">
      <c r="D80" s="25" t="s">
        <v>347</v>
      </c>
      <c r="E80" s="25" t="s">
        <v>713</v>
      </c>
      <c r="F80" s="25" t="s">
        <v>835</v>
      </c>
      <c r="G80" s="47"/>
      <c r="K80" s="47"/>
      <c r="L80" s="25" t="s">
        <v>221</v>
      </c>
      <c r="M80" s="25" t="s">
        <v>202</v>
      </c>
      <c r="N80" s="25"/>
      <c r="O80" s="25"/>
      <c r="P80" s="26" t="s">
        <v>1143</v>
      </c>
      <c r="Q80" s="25" t="s">
        <v>1148</v>
      </c>
      <c r="R80" s="26">
        <v>1</v>
      </c>
      <c r="S80" s="25"/>
      <c r="T80" s="25"/>
      <c r="U80" s="25"/>
      <c r="V80" s="25" t="s">
        <v>201</v>
      </c>
      <c r="W80" t="s">
        <v>450</v>
      </c>
      <c r="X80" s="20" t="str">
        <f t="shared" si="11"/>
        <v>非エネルギー起源二酸化炭素(CO2)ドライアイスの使用</v>
      </c>
      <c r="Y80" s="20" t="str">
        <f t="shared" si="10"/>
        <v>非エネルギー起源二酸化炭素(CO2)ドライアイスの使用</v>
      </c>
      <c r="Z80" s="47"/>
      <c r="AA80" t="s">
        <v>1196</v>
      </c>
      <c r="AB80">
        <f t="shared" si="8"/>
        <v>388</v>
      </c>
      <c r="AC80">
        <f t="shared" si="9"/>
        <v>390</v>
      </c>
      <c r="AD80" s="20"/>
      <c r="AF80" s="25"/>
      <c r="AG80" s="25"/>
      <c r="AH80" s="25"/>
      <c r="AI80" s="25"/>
      <c r="AJ80" s="25"/>
      <c r="AK80" s="25"/>
      <c r="AR80" s="25"/>
      <c r="AS80" s="25"/>
    </row>
    <row r="81" spans="4:45">
      <c r="D81" s="25" t="s">
        <v>347</v>
      </c>
      <c r="E81" s="25" t="s">
        <v>714</v>
      </c>
      <c r="F81" s="25" t="s">
        <v>836</v>
      </c>
      <c r="G81" s="47"/>
      <c r="K81" s="47"/>
      <c r="L81" s="25" t="s">
        <v>221</v>
      </c>
      <c r="M81" s="25" t="s">
        <v>452</v>
      </c>
      <c r="N81" s="25"/>
      <c r="O81" s="25"/>
      <c r="P81" s="26" t="s">
        <v>1143</v>
      </c>
      <c r="Q81" s="25" t="s">
        <v>1148</v>
      </c>
      <c r="R81" s="26">
        <v>1</v>
      </c>
      <c r="S81" s="25"/>
      <c r="T81" s="25"/>
      <c r="U81" s="25"/>
      <c r="V81" s="25" t="s">
        <v>453</v>
      </c>
      <c r="W81" s="25" t="s">
        <v>451</v>
      </c>
      <c r="X81" s="20" t="str">
        <f t="shared" si="11"/>
        <v>非エネルギー起源二酸化炭素(CO2)炭酸ガスのボンベへの封入</v>
      </c>
      <c r="Y81" s="20" t="str">
        <f t="shared" si="10"/>
        <v>非エネルギー起源二酸化炭素(CO2)炭酸ガスのボンベへの封入</v>
      </c>
      <c r="Z81" s="47"/>
      <c r="AA81" t="s">
        <v>1197</v>
      </c>
      <c r="AB81">
        <f t="shared" si="8"/>
        <v>391</v>
      </c>
      <c r="AC81">
        <f t="shared" si="9"/>
        <v>464</v>
      </c>
      <c r="AD81" s="20"/>
      <c r="AF81" s="25"/>
      <c r="AG81" s="25"/>
      <c r="AH81" s="25"/>
      <c r="AI81" s="25"/>
      <c r="AJ81" s="25"/>
      <c r="AK81" s="25"/>
      <c r="AR81" s="25"/>
      <c r="AS81" s="25"/>
    </row>
    <row r="82" spans="4:45">
      <c r="D82" s="25" t="s">
        <v>347</v>
      </c>
      <c r="E82" s="25" t="s">
        <v>721</v>
      </c>
      <c r="F82" s="25" t="s">
        <v>837</v>
      </c>
      <c r="G82" s="47"/>
      <c r="K82" s="47"/>
      <c r="L82" s="25" t="s">
        <v>221</v>
      </c>
      <c r="M82" s="25" t="s">
        <v>454</v>
      </c>
      <c r="N82" s="25"/>
      <c r="O82" s="25"/>
      <c r="P82" s="26" t="s">
        <v>1143</v>
      </c>
      <c r="Q82" s="25" t="s">
        <v>1148</v>
      </c>
      <c r="R82" s="26">
        <v>1</v>
      </c>
      <c r="S82" s="25"/>
      <c r="T82" s="25"/>
      <c r="U82" s="25"/>
      <c r="V82" s="25" t="s">
        <v>455</v>
      </c>
      <c r="W82" s="25" t="s">
        <v>453</v>
      </c>
      <c r="X82" s="20" t="str">
        <f t="shared" si="11"/>
        <v>非エネルギー起源二酸化炭素(CO2)炭酸ガスの使用</v>
      </c>
      <c r="Y82" s="20" t="str">
        <f t="shared" si="10"/>
        <v>非エネルギー起源二酸化炭素(CO2)炭酸ガスの使用</v>
      </c>
      <c r="Z82" s="47"/>
      <c r="AA82" t="s">
        <v>1198</v>
      </c>
      <c r="AB82">
        <f t="shared" ref="AB82:AB113" si="12">MATCH(AA82,X:X,0)</f>
        <v>465</v>
      </c>
      <c r="AC82">
        <f t="shared" ref="AC82:AC113" si="13">AB82+COUNTIF(X:X,AA82)-1</f>
        <v>465</v>
      </c>
      <c r="AD82" s="20"/>
      <c r="AF82" s="25"/>
      <c r="AG82" s="25"/>
      <c r="AH82" s="25"/>
      <c r="AI82" s="25"/>
      <c r="AJ82" s="25"/>
      <c r="AK82" s="25"/>
    </row>
    <row r="83" spans="4:45">
      <c r="D83" s="25" t="s">
        <v>347</v>
      </c>
      <c r="E83" s="25" t="s">
        <v>724</v>
      </c>
      <c r="F83" s="25" t="s">
        <v>838</v>
      </c>
      <c r="G83" s="47"/>
      <c r="K83" s="47"/>
      <c r="L83" s="25" t="s">
        <v>221</v>
      </c>
      <c r="M83" s="25" t="s">
        <v>456</v>
      </c>
      <c r="N83" s="25" t="s">
        <v>457</v>
      </c>
      <c r="O83" s="25"/>
      <c r="P83" s="25" t="s">
        <v>1016</v>
      </c>
      <c r="Q83" s="25" t="s">
        <v>203</v>
      </c>
      <c r="R83" s="25">
        <v>0.44</v>
      </c>
      <c r="S83" s="25"/>
      <c r="T83" s="25"/>
      <c r="U83" s="25"/>
      <c r="V83" s="25" t="s">
        <v>458</v>
      </c>
      <c r="W83" s="25" t="s">
        <v>455</v>
      </c>
      <c r="X83" s="20" t="str">
        <f t="shared" si="11"/>
        <v>非エネルギー起源二酸化炭素(CO2)耕地における肥料の使用</v>
      </c>
      <c r="Y83" s="20" t="str">
        <f t="shared" si="10"/>
        <v>非エネルギー起源二酸化炭素(CO2)耕地における肥料の使用炭酸カルシウム</v>
      </c>
      <c r="Z83" s="47"/>
      <c r="AA83" t="s">
        <v>1199</v>
      </c>
      <c r="AB83">
        <f t="shared" si="12"/>
        <v>466</v>
      </c>
      <c r="AC83">
        <f t="shared" si="13"/>
        <v>470</v>
      </c>
      <c r="AD83" s="20"/>
      <c r="AF83" s="25"/>
      <c r="AG83" s="25"/>
      <c r="AH83" s="25"/>
      <c r="AI83" s="25"/>
      <c r="AJ83" s="25"/>
      <c r="AK83" s="25"/>
    </row>
    <row r="84" spans="4:45">
      <c r="D84" s="25" t="s">
        <v>347</v>
      </c>
      <c r="E84" s="25" t="s">
        <v>726</v>
      </c>
      <c r="F84" s="25" t="s">
        <v>839</v>
      </c>
      <c r="G84" s="47"/>
      <c r="K84" s="47"/>
      <c r="L84" s="25" t="s">
        <v>221</v>
      </c>
      <c r="M84" s="25" t="s">
        <v>177</v>
      </c>
      <c r="N84" s="25" t="s">
        <v>214</v>
      </c>
      <c r="O84" s="25"/>
      <c r="P84" s="25" t="s">
        <v>1016</v>
      </c>
      <c r="Q84" s="25" t="s">
        <v>203</v>
      </c>
      <c r="R84" s="33">
        <v>0.47699999999999998</v>
      </c>
      <c r="S84" s="25"/>
      <c r="T84" s="25"/>
      <c r="U84" s="25"/>
      <c r="V84" s="25"/>
      <c r="W84" s="25" t="s">
        <v>458</v>
      </c>
      <c r="X84" s="20" t="str">
        <f t="shared" si="11"/>
        <v>非エネルギー起源二酸化炭素(CO2)耕地における肥料の使用</v>
      </c>
      <c r="Y84" s="20" t="str">
        <f t="shared" si="10"/>
        <v>非エネルギー起源二酸化炭素(CO2)耕地における肥料の使用ドロマイト</v>
      </c>
      <c r="Z84" s="47"/>
      <c r="AA84" t="s">
        <v>1200</v>
      </c>
      <c r="AB84">
        <f t="shared" si="12"/>
        <v>471</v>
      </c>
      <c r="AC84">
        <f t="shared" si="13"/>
        <v>475</v>
      </c>
      <c r="AD84" s="20"/>
      <c r="AF84" s="25"/>
      <c r="AG84" s="25"/>
      <c r="AH84" s="25"/>
      <c r="AI84" s="25"/>
      <c r="AJ84" s="25"/>
      <c r="AK84" s="25"/>
    </row>
    <row r="85" spans="4:45">
      <c r="D85" s="25" t="s">
        <v>347</v>
      </c>
      <c r="E85" s="25" t="s">
        <v>729</v>
      </c>
      <c r="F85" s="25" t="s">
        <v>840</v>
      </c>
      <c r="G85" s="47"/>
      <c r="K85" s="47"/>
      <c r="L85" s="25" t="s">
        <v>221</v>
      </c>
      <c r="M85" s="25" t="s">
        <v>177</v>
      </c>
      <c r="N85" s="25" t="s">
        <v>459</v>
      </c>
      <c r="O85" s="25"/>
      <c r="P85" s="25" t="s">
        <v>1016</v>
      </c>
      <c r="Q85" s="25" t="s">
        <v>203</v>
      </c>
      <c r="R85" s="25">
        <v>0.73299999999999998</v>
      </c>
      <c r="S85" s="25"/>
      <c r="T85" s="25"/>
      <c r="U85" s="25"/>
      <c r="V85" s="25"/>
      <c r="W85" s="25"/>
      <c r="X85" s="20" t="str">
        <f t="shared" si="11"/>
        <v>非エネルギー起源二酸化炭素(CO2)耕地における肥料の使用</v>
      </c>
      <c r="Y85" s="20" t="str">
        <f t="shared" si="10"/>
        <v>非エネルギー起源二酸化炭素(CO2)耕地における肥料の使用尿素肥料</v>
      </c>
      <c r="Z85" s="47"/>
      <c r="AA85" t="s">
        <v>1201</v>
      </c>
      <c r="AB85">
        <f t="shared" si="12"/>
        <v>476</v>
      </c>
      <c r="AC85">
        <f t="shared" si="13"/>
        <v>491</v>
      </c>
      <c r="AD85" s="20"/>
      <c r="AF85" s="25"/>
      <c r="AG85" s="25"/>
      <c r="AH85" s="25"/>
      <c r="AI85" s="25"/>
      <c r="AJ85" s="25"/>
      <c r="AK85" s="25"/>
    </row>
    <row r="86" spans="4:45">
      <c r="D86" s="25" t="s">
        <v>347</v>
      </c>
      <c r="E86" s="25" t="s">
        <v>732</v>
      </c>
      <c r="F86" s="25" t="s">
        <v>841</v>
      </c>
      <c r="G86" s="47"/>
      <c r="K86" s="47"/>
      <c r="L86" s="25" t="s">
        <v>221</v>
      </c>
      <c r="M86" s="25" t="s">
        <v>460</v>
      </c>
      <c r="N86" s="25" t="s">
        <v>461</v>
      </c>
      <c r="O86" s="25"/>
      <c r="P86" s="25" t="s">
        <v>1016</v>
      </c>
      <c r="Q86" s="25" t="s">
        <v>203</v>
      </c>
      <c r="R86" s="25">
        <v>2.2799999999999998</v>
      </c>
      <c r="S86" s="25"/>
      <c r="T86" s="25"/>
      <c r="U86" s="25"/>
      <c r="V86" s="25" t="s">
        <v>1046</v>
      </c>
      <c r="W86" s="25"/>
      <c r="X86" s="20" t="str">
        <f t="shared" si="11"/>
        <v>非エネルギー起源二酸化炭素(CO2)廃棄物の焼却</v>
      </c>
      <c r="Y86" s="20" t="str">
        <f t="shared" si="10"/>
        <v>非エネルギー起源二酸化炭素(CO2)廃棄物の焼却ペットボトル(一般廃棄物)</v>
      </c>
      <c r="Z86" s="47"/>
      <c r="AA86" t="s">
        <v>832</v>
      </c>
      <c r="AB86">
        <f t="shared" si="12"/>
        <v>492</v>
      </c>
      <c r="AC86">
        <f t="shared" si="13"/>
        <v>511</v>
      </c>
      <c r="AD86" s="20"/>
      <c r="AF86" s="25"/>
      <c r="AG86" s="25"/>
      <c r="AH86" s="25"/>
      <c r="AI86" s="25"/>
      <c r="AJ86" s="25"/>
      <c r="AK86" s="25"/>
    </row>
    <row r="87" spans="4:45">
      <c r="D87" s="25" t="s">
        <v>347</v>
      </c>
      <c r="E87" s="25" t="s">
        <v>735</v>
      </c>
      <c r="F87" s="25" t="s">
        <v>842</v>
      </c>
      <c r="G87" s="47"/>
      <c r="K87" s="47"/>
      <c r="L87" s="25" t="s">
        <v>221</v>
      </c>
      <c r="M87" s="25" t="s">
        <v>235</v>
      </c>
      <c r="N87" s="25" t="s">
        <v>463</v>
      </c>
      <c r="O87" s="25"/>
      <c r="P87" s="25" t="s">
        <v>1016</v>
      </c>
      <c r="Q87" s="25" t="s">
        <v>203</v>
      </c>
      <c r="R87" s="25">
        <v>2.82</v>
      </c>
      <c r="S87" s="25"/>
      <c r="T87" s="25"/>
      <c r="U87" s="25"/>
      <c r="V87" s="25"/>
      <c r="W87" s="25" t="s">
        <v>462</v>
      </c>
      <c r="X87" s="20" t="str">
        <f t="shared" si="11"/>
        <v>非エネルギー起源二酸化炭素(CO2)廃棄物の焼却</v>
      </c>
      <c r="Y87" s="20" t="str">
        <f t="shared" si="10"/>
        <v>非エネルギー起源二酸化炭素(CO2)廃棄物の焼却プラスチック(一般廃棄物)(ペットボトルを除く)</v>
      </c>
      <c r="Z87" s="47"/>
      <c r="AA87" t="s">
        <v>1202</v>
      </c>
      <c r="AB87">
        <f t="shared" si="12"/>
        <v>512</v>
      </c>
      <c r="AC87">
        <f t="shared" si="13"/>
        <v>512</v>
      </c>
      <c r="AD87" s="20"/>
      <c r="AF87" s="25"/>
      <c r="AG87" s="25"/>
      <c r="AH87" s="25"/>
      <c r="AI87" s="25"/>
      <c r="AJ87" s="25"/>
      <c r="AK87" s="25"/>
    </row>
    <row r="88" spans="4:45">
      <c r="D88" s="25" t="s">
        <v>347</v>
      </c>
      <c r="E88" s="25" t="s">
        <v>164</v>
      </c>
      <c r="F88" s="25" t="s">
        <v>843</v>
      </c>
      <c r="G88" s="47"/>
      <c r="K88" s="47"/>
      <c r="L88" s="25" t="s">
        <v>221</v>
      </c>
      <c r="M88" s="25" t="s">
        <v>235</v>
      </c>
      <c r="N88" s="25" t="s">
        <v>464</v>
      </c>
      <c r="O88" s="25"/>
      <c r="P88" s="25" t="s">
        <v>1016</v>
      </c>
      <c r="Q88" s="25" t="s">
        <v>203</v>
      </c>
      <c r="R88" s="25">
        <v>2.31</v>
      </c>
      <c r="S88" s="25"/>
      <c r="T88" s="25"/>
      <c r="U88" s="25"/>
      <c r="V88" s="25"/>
      <c r="W88" s="25"/>
      <c r="X88" s="20" t="str">
        <f t="shared" si="11"/>
        <v>非エネルギー起源二酸化炭素(CO2)廃棄物の焼却</v>
      </c>
      <c r="Y88" s="20" t="str">
        <f t="shared" si="10"/>
        <v>非エネルギー起源二酸化炭素(CO2)廃棄物の焼却合成繊維(一般廃棄物)</v>
      </c>
      <c r="Z88" s="47"/>
      <c r="AA88" t="s">
        <v>1203</v>
      </c>
      <c r="AB88">
        <f t="shared" si="12"/>
        <v>513</v>
      </c>
      <c r="AC88">
        <f t="shared" si="13"/>
        <v>513</v>
      </c>
      <c r="AD88" s="20"/>
      <c r="AF88" s="25"/>
      <c r="AG88" s="25"/>
      <c r="AH88" s="25"/>
      <c r="AI88" s="25"/>
      <c r="AJ88" s="25"/>
      <c r="AK88" s="25"/>
    </row>
    <row r="89" spans="4:45">
      <c r="D89" s="25" t="s">
        <v>347</v>
      </c>
      <c r="E89" s="25" t="s">
        <v>161</v>
      </c>
      <c r="F89" s="25" t="s">
        <v>844</v>
      </c>
      <c r="G89" s="47"/>
      <c r="K89" s="47"/>
      <c r="L89" s="25" t="s">
        <v>221</v>
      </c>
      <c r="M89" s="25" t="s">
        <v>235</v>
      </c>
      <c r="N89" s="25" t="s">
        <v>465</v>
      </c>
      <c r="O89" s="25"/>
      <c r="P89" s="25" t="s">
        <v>1016</v>
      </c>
      <c r="Q89" s="25" t="s">
        <v>203</v>
      </c>
      <c r="R89" s="25">
        <v>0.14000000000000001</v>
      </c>
      <c r="S89" s="25"/>
      <c r="T89" s="25"/>
      <c r="U89" s="25"/>
      <c r="V89" s="25"/>
      <c r="W89" s="25"/>
      <c r="X89" s="20" t="str">
        <f t="shared" si="11"/>
        <v>非エネルギー起源二酸化炭素(CO2)廃棄物の焼却</v>
      </c>
      <c r="Y89" s="20" t="str">
        <f t="shared" si="10"/>
        <v>非エネルギー起源二酸化炭素(CO2)廃棄物の焼却紙くず(一般廃棄物)</v>
      </c>
      <c r="Z89" s="47"/>
      <c r="AA89" t="s">
        <v>1204</v>
      </c>
      <c r="AB89">
        <f t="shared" si="12"/>
        <v>514</v>
      </c>
      <c r="AC89">
        <f t="shared" si="13"/>
        <v>514</v>
      </c>
      <c r="AD89" s="20"/>
      <c r="AF89" s="25"/>
      <c r="AG89" s="25"/>
      <c r="AH89" s="25"/>
      <c r="AI89" s="25"/>
      <c r="AJ89" s="25"/>
      <c r="AK89" s="25"/>
    </row>
    <row r="90" spans="4:45">
      <c r="D90" s="49" t="s">
        <v>347</v>
      </c>
      <c r="E90" s="49" t="s">
        <v>906</v>
      </c>
      <c r="F90" s="49" t="s">
        <v>911</v>
      </c>
      <c r="G90" s="47"/>
      <c r="K90" s="47"/>
      <c r="L90" s="25" t="s">
        <v>221</v>
      </c>
      <c r="M90" s="25" t="s">
        <v>235</v>
      </c>
      <c r="N90" s="25" t="s">
        <v>466</v>
      </c>
      <c r="O90" s="25"/>
      <c r="P90" s="25" t="s">
        <v>1016</v>
      </c>
      <c r="Q90" s="25" t="s">
        <v>203</v>
      </c>
      <c r="R90" s="25">
        <v>1.22</v>
      </c>
      <c r="S90" s="25"/>
      <c r="T90" s="25"/>
      <c r="U90" s="25"/>
      <c r="V90" s="25"/>
      <c r="W90" s="25"/>
      <c r="X90" s="20" t="str">
        <f t="shared" si="11"/>
        <v>非エネルギー起源二酸化炭素(CO2)廃棄物の焼却</v>
      </c>
      <c r="Y90" s="20" t="str">
        <f t="shared" si="10"/>
        <v>非エネルギー起源二酸化炭素(CO2)廃棄物の焼却紙おむつ(一般廃棄物)</v>
      </c>
      <c r="Z90" s="47"/>
      <c r="AA90" t="s">
        <v>1205</v>
      </c>
      <c r="AB90">
        <f t="shared" si="12"/>
        <v>515</v>
      </c>
      <c r="AC90">
        <f t="shared" si="13"/>
        <v>517</v>
      </c>
      <c r="AD90" s="20"/>
      <c r="AF90" s="25"/>
      <c r="AG90" s="25"/>
      <c r="AH90" s="25"/>
      <c r="AI90" s="25"/>
      <c r="AJ90" s="25"/>
      <c r="AK90" s="25"/>
    </row>
    <row r="91" spans="4:45">
      <c r="D91" s="25" t="s">
        <v>914</v>
      </c>
      <c r="E91" s="25" t="s">
        <v>739</v>
      </c>
      <c r="F91" s="25" t="s">
        <v>902</v>
      </c>
      <c r="G91" s="47"/>
      <c r="K91" s="47"/>
      <c r="L91" s="25" t="s">
        <v>221</v>
      </c>
      <c r="M91" s="25" t="s">
        <v>235</v>
      </c>
      <c r="N91" s="25" t="s">
        <v>467</v>
      </c>
      <c r="O91" s="25"/>
      <c r="P91" s="25" t="s">
        <v>1016</v>
      </c>
      <c r="Q91" s="25" t="s">
        <v>203</v>
      </c>
      <c r="R91" s="25">
        <v>2.93</v>
      </c>
      <c r="S91" s="25"/>
      <c r="T91" s="25"/>
      <c r="U91" s="25"/>
      <c r="V91" s="25"/>
      <c r="W91" s="25"/>
      <c r="X91" s="20" t="str">
        <f t="shared" si="11"/>
        <v>非エネルギー起源二酸化炭素(CO2)廃棄物の焼却</v>
      </c>
      <c r="Y91" s="20" t="str">
        <f t="shared" si="10"/>
        <v>非エネルギー起源二酸化炭素(CO2)廃棄物の焼却廃油(産業廃棄物であって、植物性のもの及び動物性のもの並びに特定有害産業廃棄物を除く)</v>
      </c>
      <c r="Z91" s="47"/>
      <c r="AA91" t="s">
        <v>1206</v>
      </c>
      <c r="AB91">
        <f t="shared" si="12"/>
        <v>518</v>
      </c>
      <c r="AC91">
        <f t="shared" si="13"/>
        <v>521</v>
      </c>
      <c r="AD91" s="20"/>
      <c r="AF91" s="25"/>
      <c r="AG91" s="25"/>
      <c r="AH91" s="25"/>
      <c r="AI91" s="25"/>
      <c r="AJ91" s="25"/>
      <c r="AK91" s="25"/>
    </row>
    <row r="92" spans="4:45">
      <c r="D92" s="25" t="s">
        <v>806</v>
      </c>
      <c r="E92" s="45" t="s">
        <v>742</v>
      </c>
      <c r="F92" s="45" t="s">
        <v>845</v>
      </c>
      <c r="G92" s="47"/>
      <c r="K92" s="47"/>
      <c r="L92" s="25" t="s">
        <v>221</v>
      </c>
      <c r="M92" s="25" t="s">
        <v>235</v>
      </c>
      <c r="N92" s="25" t="s">
        <v>468</v>
      </c>
      <c r="O92" s="25"/>
      <c r="P92" s="25" t="s">
        <v>1016</v>
      </c>
      <c r="Q92" s="25" t="s">
        <v>203</v>
      </c>
      <c r="R92" s="25">
        <v>1.02</v>
      </c>
      <c r="S92" s="25"/>
      <c r="T92" s="25"/>
      <c r="U92" s="25"/>
      <c r="V92" s="25"/>
      <c r="W92" s="25"/>
      <c r="X92" s="20" t="str">
        <f t="shared" si="11"/>
        <v>非エネルギー起源二酸化炭素(CO2)廃棄物の焼却</v>
      </c>
      <c r="Y92" s="20" t="str">
        <f t="shared" si="10"/>
        <v>非エネルギー起源二酸化炭素(CO2)廃棄物の焼却廃油(特定有害産業廃棄物に限る)</v>
      </c>
      <c r="Z92" s="47"/>
      <c r="AA92" t="s">
        <v>1207</v>
      </c>
      <c r="AB92">
        <f t="shared" si="12"/>
        <v>522</v>
      </c>
      <c r="AC92">
        <f t="shared" si="13"/>
        <v>522</v>
      </c>
      <c r="AD92" s="20"/>
      <c r="AF92" s="25"/>
      <c r="AG92" s="25"/>
      <c r="AH92" s="25"/>
      <c r="AI92" s="25"/>
      <c r="AJ92" s="25"/>
      <c r="AK92" s="25"/>
    </row>
    <row r="93" spans="4:45">
      <c r="D93" s="25" t="s">
        <v>806</v>
      </c>
      <c r="E93" s="25" t="s">
        <v>766</v>
      </c>
      <c r="F93" s="25" t="s">
        <v>846</v>
      </c>
      <c r="G93" s="47"/>
      <c r="K93" s="47"/>
      <c r="L93" s="25" t="s">
        <v>221</v>
      </c>
      <c r="M93" s="25" t="s">
        <v>235</v>
      </c>
      <c r="N93" s="25" t="s">
        <v>469</v>
      </c>
      <c r="O93" s="25"/>
      <c r="P93" s="25" t="s">
        <v>1016</v>
      </c>
      <c r="Q93" s="25" t="s">
        <v>203</v>
      </c>
      <c r="R93" s="25">
        <v>2.57</v>
      </c>
      <c r="S93" s="25"/>
      <c r="T93" s="25"/>
      <c r="U93" s="25"/>
      <c r="V93" s="25"/>
      <c r="W93" s="25"/>
      <c r="X93" s="20" t="str">
        <f t="shared" si="11"/>
        <v>非エネルギー起源二酸化炭素(CO2)廃棄物の焼却</v>
      </c>
      <c r="Y93" s="20" t="str">
        <f t="shared" si="10"/>
        <v>非エネルギー起源二酸化炭素(CO2)廃棄物の焼却合成繊維及び廃ゴムタイヤ以外の廃プラスチック類(産業廃棄物)</v>
      </c>
      <c r="Z93" s="47"/>
      <c r="AA93" t="s">
        <v>1208</v>
      </c>
      <c r="AB93">
        <f t="shared" si="12"/>
        <v>523</v>
      </c>
      <c r="AC93">
        <f t="shared" si="13"/>
        <v>524</v>
      </c>
      <c r="AD93" s="20"/>
      <c r="AF93" s="25"/>
      <c r="AG93" s="25"/>
      <c r="AH93" s="25"/>
      <c r="AI93" s="25"/>
      <c r="AJ93" s="25"/>
      <c r="AK93" s="25"/>
    </row>
    <row r="94" spans="4:45">
      <c r="D94" s="25" t="s">
        <v>806</v>
      </c>
      <c r="E94" s="25" t="s">
        <v>771</v>
      </c>
      <c r="F94" s="25" t="s">
        <v>847</v>
      </c>
      <c r="G94" s="47"/>
      <c r="K94" s="47"/>
      <c r="L94" t="s">
        <v>221</v>
      </c>
      <c r="M94" s="25" t="s">
        <v>235</v>
      </c>
      <c r="N94" s="25" t="s">
        <v>470</v>
      </c>
      <c r="O94" s="25"/>
      <c r="P94" s="25" t="s">
        <v>1016</v>
      </c>
      <c r="Q94" s="25" t="s">
        <v>203</v>
      </c>
      <c r="R94" s="25">
        <v>0.14000000000000001</v>
      </c>
      <c r="S94" s="25"/>
      <c r="T94" s="25"/>
      <c r="U94" s="25"/>
      <c r="V94" s="25"/>
      <c r="W94" s="25"/>
      <c r="X94" s="20" t="str">
        <f t="shared" si="11"/>
        <v>非エネルギー起源二酸化炭素(CO2)廃棄物の焼却</v>
      </c>
      <c r="Y94" s="20" t="str">
        <f t="shared" si="10"/>
        <v>非エネルギー起源二酸化炭素(CO2)廃棄物の焼却紙くず(産業廃棄物)</v>
      </c>
      <c r="Z94" s="47"/>
      <c r="AA94" t="s">
        <v>1209</v>
      </c>
      <c r="AB94">
        <f t="shared" si="12"/>
        <v>525</v>
      </c>
      <c r="AC94">
        <f t="shared" si="13"/>
        <v>529</v>
      </c>
      <c r="AD94" s="20"/>
      <c r="AF94" s="25"/>
      <c r="AG94" s="25"/>
      <c r="AH94" s="25"/>
      <c r="AI94" s="25"/>
      <c r="AJ94" s="25"/>
      <c r="AK94" s="25"/>
    </row>
    <row r="95" spans="4:45">
      <c r="D95" s="25" t="s">
        <v>806</v>
      </c>
      <c r="E95" s="25" t="s">
        <v>773</v>
      </c>
      <c r="F95" s="25" t="s">
        <v>848</v>
      </c>
      <c r="G95" s="47"/>
      <c r="K95" s="47"/>
      <c r="L95" s="25" t="s">
        <v>200</v>
      </c>
      <c r="M95" s="25" t="s">
        <v>350</v>
      </c>
      <c r="N95" s="25" t="s">
        <v>1073</v>
      </c>
      <c r="O95" s="25"/>
      <c r="P95" s="20" t="s">
        <v>1027</v>
      </c>
      <c r="Q95" t="s">
        <v>316</v>
      </c>
      <c r="R95" s="25">
        <v>1.3E-7</v>
      </c>
      <c r="S95" s="25"/>
      <c r="T95" s="25"/>
      <c r="U95" s="25"/>
      <c r="V95" s="25" t="s">
        <v>1047</v>
      </c>
      <c r="W95" s="25"/>
      <c r="X95" s="20" t="str">
        <f t="shared" si="11"/>
        <v>メタン(CH4)燃料の使用</v>
      </c>
      <c r="Y95" s="20" t="str">
        <f t="shared" si="10"/>
        <v>メタン(CH4)燃料の使用ボイラ(固体化石燃料、RDF、RPF、廃タイヤ、廃プラスチック)</v>
      </c>
      <c r="Z95" s="47"/>
      <c r="AA95" t="s">
        <v>1210</v>
      </c>
      <c r="AB95">
        <f t="shared" si="12"/>
        <v>530</v>
      </c>
      <c r="AC95">
        <f t="shared" si="13"/>
        <v>531</v>
      </c>
      <c r="AD95" s="20"/>
      <c r="AF95" s="25"/>
      <c r="AG95" s="25"/>
      <c r="AH95" s="25"/>
      <c r="AI95" s="25"/>
      <c r="AJ95" s="25"/>
      <c r="AK95" s="25"/>
    </row>
    <row r="96" spans="4:45">
      <c r="D96" s="49" t="s">
        <v>806</v>
      </c>
      <c r="E96" s="49" t="s">
        <v>906</v>
      </c>
      <c r="F96" s="49" t="s">
        <v>912</v>
      </c>
      <c r="G96" s="47"/>
      <c r="K96" s="47"/>
      <c r="L96" s="25" t="s">
        <v>200</v>
      </c>
      <c r="M96" s="25" t="s">
        <v>144</v>
      </c>
      <c r="N96" s="25" t="s">
        <v>1074</v>
      </c>
      <c r="O96" s="25"/>
      <c r="P96" s="20" t="s">
        <v>1027</v>
      </c>
      <c r="Q96" t="s">
        <v>316</v>
      </c>
      <c r="R96">
        <v>9.9999999999999995E-8</v>
      </c>
      <c r="S96" s="25"/>
      <c r="T96" s="25"/>
      <c r="U96" s="25"/>
      <c r="V96" s="25"/>
      <c r="W96" s="25" t="s">
        <v>471</v>
      </c>
      <c r="X96" s="20" t="str">
        <f t="shared" si="11"/>
        <v>メタン(CH4)燃料の使用</v>
      </c>
      <c r="Y96" s="20" t="str">
        <f t="shared" si="10"/>
        <v>メタン(CH4)燃料の使用ボイラ(原油、B・C重油)</v>
      </c>
      <c r="Z96" s="47"/>
      <c r="AA96" t="s">
        <v>1211</v>
      </c>
      <c r="AB96">
        <f t="shared" si="12"/>
        <v>532</v>
      </c>
      <c r="AC96">
        <f t="shared" si="13"/>
        <v>532</v>
      </c>
      <c r="AD96" s="20"/>
      <c r="AF96" s="25"/>
      <c r="AG96" s="25"/>
      <c r="AH96" s="25"/>
      <c r="AI96" s="25"/>
      <c r="AJ96" s="25"/>
      <c r="AK96" s="25"/>
    </row>
    <row r="97" spans="4:37">
      <c r="D97" s="25" t="s">
        <v>160</v>
      </c>
      <c r="E97" s="25" t="s">
        <v>159</v>
      </c>
      <c r="F97" s="25" t="s">
        <v>849</v>
      </c>
      <c r="G97" s="47"/>
      <c r="K97" s="47"/>
      <c r="L97" s="25" t="s">
        <v>200</v>
      </c>
      <c r="M97" s="25" t="s">
        <v>144</v>
      </c>
      <c r="N97" s="25" t="s">
        <v>1075</v>
      </c>
      <c r="O97" s="25"/>
      <c r="P97" s="20" t="s">
        <v>1027</v>
      </c>
      <c r="Q97" t="s">
        <v>316</v>
      </c>
      <c r="R97">
        <v>2.6E-7</v>
      </c>
      <c r="S97" s="25"/>
      <c r="T97" s="36"/>
      <c r="U97" s="25"/>
      <c r="V97" s="25"/>
      <c r="W97" s="25"/>
      <c r="X97" s="20" t="str">
        <f t="shared" si="11"/>
        <v>メタン(CH4)燃料の使用</v>
      </c>
      <c r="Y97" s="20" t="str">
        <f t="shared" si="10"/>
        <v>メタン(CH4)燃料の使用ボイラ(原油及びB・C重油除く液体化石燃料、廃油、油化された廃プラスチック)</v>
      </c>
      <c r="Z97" s="47"/>
      <c r="AA97" t="s">
        <v>1212</v>
      </c>
      <c r="AB97">
        <f t="shared" si="12"/>
        <v>533</v>
      </c>
      <c r="AC97">
        <f t="shared" si="13"/>
        <v>533</v>
      </c>
      <c r="AD97" s="20"/>
      <c r="AF97" s="25"/>
      <c r="AG97" s="25"/>
      <c r="AH97" s="25"/>
      <c r="AI97" s="25"/>
      <c r="AJ97" s="25"/>
      <c r="AK97" s="25"/>
    </row>
    <row r="98" spans="4:37">
      <c r="D98" s="25" t="s">
        <v>160</v>
      </c>
      <c r="E98" s="25" t="s">
        <v>158</v>
      </c>
      <c r="F98" s="25" t="s">
        <v>850</v>
      </c>
      <c r="G98" s="47"/>
      <c r="K98" s="47"/>
      <c r="L98" s="25" t="s">
        <v>200</v>
      </c>
      <c r="M98" s="25" t="s">
        <v>144</v>
      </c>
      <c r="N98" s="25" t="s">
        <v>1076</v>
      </c>
      <c r="O98" s="25"/>
      <c r="P98" s="20" t="s">
        <v>1027</v>
      </c>
      <c r="Q98" t="s">
        <v>316</v>
      </c>
      <c r="R98">
        <v>2.2999999999999999E-7</v>
      </c>
      <c r="S98" s="25"/>
      <c r="T98" s="25"/>
      <c r="U98" s="25"/>
      <c r="V98" s="25"/>
      <c r="W98" s="25"/>
      <c r="X98" s="20" t="str">
        <f t="shared" si="11"/>
        <v>メタン(CH4)燃料の使用</v>
      </c>
      <c r="Y98" s="20" t="str">
        <f t="shared" si="10"/>
        <v>メタン(CH4)燃料の使用ボイラ(気体化石燃料)</v>
      </c>
      <c r="Z98" s="47"/>
      <c r="AA98" t="s">
        <v>1213</v>
      </c>
      <c r="AB98">
        <f t="shared" si="12"/>
        <v>534</v>
      </c>
      <c r="AC98">
        <f t="shared" si="13"/>
        <v>534</v>
      </c>
      <c r="AD98" s="20"/>
      <c r="AF98" s="25"/>
      <c r="AG98" s="25"/>
      <c r="AH98" s="25"/>
      <c r="AI98" s="25"/>
      <c r="AJ98" s="25"/>
      <c r="AK98" s="25"/>
    </row>
    <row r="99" spans="4:37">
      <c r="D99" s="25" t="s">
        <v>160</v>
      </c>
      <c r="E99" s="25" t="s">
        <v>776</v>
      </c>
      <c r="F99" s="25" t="s">
        <v>851</v>
      </c>
      <c r="G99" s="47"/>
      <c r="K99" s="47"/>
      <c r="L99" s="25" t="s">
        <v>200</v>
      </c>
      <c r="M99" s="25" t="s">
        <v>144</v>
      </c>
      <c r="N99" s="25" t="s">
        <v>1077</v>
      </c>
      <c r="O99" s="25"/>
      <c r="P99" s="20" t="s">
        <v>1027</v>
      </c>
      <c r="Q99" t="s">
        <v>316</v>
      </c>
      <c r="R99">
        <v>1.9999999999999999E-7</v>
      </c>
      <c r="S99" s="25"/>
      <c r="T99" s="25"/>
      <c r="U99" s="25"/>
      <c r="V99" s="25"/>
      <c r="W99" s="25"/>
      <c r="X99" s="20" t="str">
        <f t="shared" si="11"/>
        <v>メタン(CH4)燃料の使用</v>
      </c>
      <c r="Y99" s="20" t="str">
        <f t="shared" si="10"/>
        <v>メタン(CH4)燃料の使用ボイラ(発電施設)(木材・廃材)</v>
      </c>
      <c r="Z99" s="47"/>
      <c r="AA99" t="s">
        <v>1214</v>
      </c>
      <c r="AB99">
        <f t="shared" si="12"/>
        <v>535</v>
      </c>
      <c r="AC99">
        <f t="shared" si="13"/>
        <v>535</v>
      </c>
      <c r="AD99" s="20"/>
      <c r="AF99" s="25"/>
      <c r="AG99" s="25"/>
      <c r="AH99" s="25"/>
      <c r="AI99" s="25"/>
      <c r="AJ99" s="25"/>
      <c r="AK99" s="25"/>
    </row>
    <row r="100" spans="4:37">
      <c r="D100" s="25" t="s">
        <v>160</v>
      </c>
      <c r="E100" s="25" t="s">
        <v>779</v>
      </c>
      <c r="F100" s="25" t="s">
        <v>852</v>
      </c>
      <c r="G100" s="47"/>
      <c r="K100" s="47"/>
      <c r="L100" s="25" t="s">
        <v>200</v>
      </c>
      <c r="M100" s="25" t="s">
        <v>144</v>
      </c>
      <c r="N100" s="25" t="s">
        <v>1078</v>
      </c>
      <c r="O100" s="25"/>
      <c r="P100" s="20" t="s">
        <v>1027</v>
      </c>
      <c r="Q100" t="s">
        <v>316</v>
      </c>
      <c r="R100">
        <v>1.5999999999999999E-5</v>
      </c>
      <c r="S100" s="25"/>
      <c r="T100" s="36"/>
      <c r="U100" s="25"/>
      <c r="V100" s="25"/>
      <c r="W100" s="25"/>
      <c r="X100" s="20" t="str">
        <f t="shared" si="11"/>
        <v>メタン(CH4)燃料の使用</v>
      </c>
      <c r="Y100" s="20" t="str">
        <f t="shared" si="10"/>
        <v>メタン(CH4)燃料の使用ボイラ(熱利用施設)(木材・廃材)</v>
      </c>
      <c r="Z100" s="47"/>
      <c r="AA100" t="s">
        <v>1215</v>
      </c>
      <c r="AB100">
        <f t="shared" si="12"/>
        <v>536</v>
      </c>
      <c r="AC100">
        <f t="shared" si="13"/>
        <v>552</v>
      </c>
      <c r="AD100" s="20"/>
      <c r="AF100" s="25"/>
      <c r="AG100" s="25"/>
      <c r="AH100" s="25"/>
      <c r="AI100" s="25"/>
      <c r="AJ100" s="25"/>
      <c r="AK100" s="25"/>
    </row>
    <row r="101" spans="4:37">
      <c r="D101" s="25" t="s">
        <v>160</v>
      </c>
      <c r="E101" s="25" t="s">
        <v>157</v>
      </c>
      <c r="F101" s="25" t="s">
        <v>853</v>
      </c>
      <c r="G101" s="47"/>
      <c r="K101" s="47"/>
      <c r="L101" s="25" t="s">
        <v>200</v>
      </c>
      <c r="M101" s="25" t="s">
        <v>144</v>
      </c>
      <c r="N101" s="25" t="s">
        <v>1079</v>
      </c>
      <c r="O101" s="25"/>
      <c r="P101" s="20" t="s">
        <v>1027</v>
      </c>
      <c r="Q101" t="s">
        <v>316</v>
      </c>
      <c r="R101">
        <v>7.4999999999999997E-2</v>
      </c>
      <c r="S101" s="25"/>
      <c r="T101" s="25"/>
      <c r="U101" s="25"/>
      <c r="V101" s="25"/>
      <c r="W101" s="25"/>
      <c r="X101" s="20" t="str">
        <f t="shared" si="11"/>
        <v>メタン(CH4)燃料の使用</v>
      </c>
      <c r="Y101" s="20" t="str">
        <f t="shared" si="10"/>
        <v>メタン(CH4)燃料の使用ボイラ(木質廃材)</v>
      </c>
      <c r="Z101" s="47"/>
      <c r="AA101" t="s">
        <v>1216</v>
      </c>
      <c r="AB101">
        <f t="shared" si="12"/>
        <v>553</v>
      </c>
      <c r="AC101">
        <f t="shared" si="13"/>
        <v>556</v>
      </c>
      <c r="AD101" s="20"/>
      <c r="AF101" s="25"/>
      <c r="AG101" s="25"/>
      <c r="AH101" s="25"/>
      <c r="AI101" s="25"/>
      <c r="AJ101" s="25"/>
      <c r="AK101" s="25"/>
    </row>
    <row r="102" spans="4:37">
      <c r="D102" s="25" t="s">
        <v>160</v>
      </c>
      <c r="E102" s="25" t="s">
        <v>782</v>
      </c>
      <c r="F102" s="25" t="s">
        <v>854</v>
      </c>
      <c r="G102" s="47"/>
      <c r="K102" s="47"/>
      <c r="L102" s="25" t="s">
        <v>200</v>
      </c>
      <c r="M102" s="25" t="s">
        <v>144</v>
      </c>
      <c r="N102" s="25" t="s">
        <v>1080</v>
      </c>
      <c r="O102" s="25"/>
      <c r="P102" s="20" t="s">
        <v>1027</v>
      </c>
      <c r="Q102" t="s">
        <v>316</v>
      </c>
      <c r="R102">
        <v>4.3000000000000003E-6</v>
      </c>
      <c r="S102" s="25"/>
      <c r="T102" s="25"/>
      <c r="U102" s="25"/>
      <c r="V102" s="25"/>
      <c r="W102" s="25"/>
      <c r="X102" s="20" t="str">
        <f t="shared" si="11"/>
        <v>メタン(CH4)燃料の使用</v>
      </c>
      <c r="Y102" s="20" t="str">
        <f t="shared" si="10"/>
        <v>メタン(CH4)燃料の使用ボイラ(黒液直接利用)</v>
      </c>
      <c r="Z102" s="47"/>
      <c r="AA102" t="s">
        <v>1217</v>
      </c>
      <c r="AB102">
        <f t="shared" si="12"/>
        <v>557</v>
      </c>
      <c r="AC102">
        <f t="shared" si="13"/>
        <v>557</v>
      </c>
      <c r="AD102" s="20"/>
      <c r="AF102" s="25"/>
      <c r="AG102" s="25"/>
      <c r="AH102" s="25"/>
      <c r="AI102" s="25"/>
      <c r="AJ102" s="25"/>
      <c r="AK102" s="25"/>
    </row>
    <row r="103" spans="4:37">
      <c r="D103" s="25" t="s">
        <v>160</v>
      </c>
      <c r="E103" s="25" t="s">
        <v>784</v>
      </c>
      <c r="F103" s="25" t="s">
        <v>855</v>
      </c>
      <c r="G103" s="48"/>
      <c r="K103" s="47"/>
      <c r="L103" s="25" t="s">
        <v>200</v>
      </c>
      <c r="M103" s="25" t="s">
        <v>144</v>
      </c>
      <c r="N103" s="25" t="s">
        <v>1081</v>
      </c>
      <c r="O103" s="25"/>
      <c r="P103" s="20" t="s">
        <v>1027</v>
      </c>
      <c r="Q103" t="s">
        <v>316</v>
      </c>
      <c r="R103">
        <v>8.9999999999999996E-7</v>
      </c>
      <c r="S103" s="25"/>
      <c r="T103" s="25"/>
      <c r="U103" s="25"/>
      <c r="V103" s="25"/>
      <c r="W103" s="25"/>
      <c r="X103" s="20" t="str">
        <f t="shared" si="11"/>
        <v>メタン(CH4)燃料の使用</v>
      </c>
      <c r="Y103" s="20" t="str">
        <f t="shared" si="10"/>
        <v>メタン(CH4)燃料の使用ボイラ(バイオガス)</v>
      </c>
      <c r="Z103" s="47"/>
      <c r="AA103" t="s">
        <v>1218</v>
      </c>
      <c r="AB103">
        <f t="shared" si="12"/>
        <v>558</v>
      </c>
      <c r="AC103">
        <f t="shared" si="13"/>
        <v>558</v>
      </c>
      <c r="AD103" s="20"/>
      <c r="AF103" s="25"/>
      <c r="AG103" s="25"/>
      <c r="AH103" s="25"/>
      <c r="AI103" s="25"/>
      <c r="AJ103" s="25"/>
      <c r="AK103" s="25"/>
    </row>
    <row r="104" spans="4:37">
      <c r="D104" s="25" t="s">
        <v>160</v>
      </c>
      <c r="E104" s="25" t="s">
        <v>786</v>
      </c>
      <c r="F104" s="25" t="s">
        <v>903</v>
      </c>
      <c r="G104" s="47"/>
      <c r="K104" s="48"/>
      <c r="L104" s="25" t="s">
        <v>200</v>
      </c>
      <c r="M104" s="25" t="s">
        <v>144</v>
      </c>
      <c r="N104" s="25" t="s">
        <v>1082</v>
      </c>
      <c r="O104" s="25"/>
      <c r="P104" s="20" t="s">
        <v>1027</v>
      </c>
      <c r="Q104" t="s">
        <v>316</v>
      </c>
      <c r="R104">
        <v>1.5999999999999999E-5</v>
      </c>
      <c r="S104" s="25"/>
      <c r="T104" s="36"/>
      <c r="U104" s="25"/>
      <c r="V104" s="25"/>
      <c r="W104" s="25"/>
      <c r="X104" s="20" t="str">
        <f t="shared" si="11"/>
        <v>メタン(CH4)燃料の使用</v>
      </c>
      <c r="Y104" s="20" t="str">
        <f t="shared" si="10"/>
        <v>メタン(CH4)燃料の使用ボイラ(その他バイオマス燃料)</v>
      </c>
      <c r="Z104" s="47"/>
      <c r="AA104" t="s">
        <v>849</v>
      </c>
      <c r="AB104">
        <f t="shared" si="12"/>
        <v>559</v>
      </c>
      <c r="AC104">
        <f t="shared" si="13"/>
        <v>559</v>
      </c>
      <c r="AD104" s="20"/>
      <c r="AF104" s="25"/>
      <c r="AG104" s="25"/>
      <c r="AH104" s="25"/>
      <c r="AI104" s="25"/>
      <c r="AJ104" s="25"/>
      <c r="AK104" s="25"/>
    </row>
    <row r="105" spans="4:37">
      <c r="D105" s="25" t="s">
        <v>349</v>
      </c>
      <c r="E105" s="25" t="s">
        <v>153</v>
      </c>
      <c r="F105" s="25" t="s">
        <v>904</v>
      </c>
      <c r="G105" s="47"/>
      <c r="K105" s="47"/>
      <c r="L105" s="25" t="s">
        <v>200</v>
      </c>
      <c r="M105" s="25" t="s">
        <v>144</v>
      </c>
      <c r="N105" s="25" t="s">
        <v>472</v>
      </c>
      <c r="O105" s="25"/>
      <c r="P105" s="20" t="s">
        <v>1027</v>
      </c>
      <c r="Q105" t="s">
        <v>316</v>
      </c>
      <c r="R105">
        <v>3.1000000000000001E-5</v>
      </c>
      <c r="S105" s="25"/>
      <c r="T105" s="25"/>
      <c r="U105" s="25"/>
      <c r="V105" s="25"/>
      <c r="W105" s="25"/>
      <c r="X105" s="20" t="str">
        <f t="shared" si="11"/>
        <v>メタン(CH4)燃料の使用</v>
      </c>
      <c r="Y105" s="20" t="str">
        <f t="shared" si="10"/>
        <v>メタン(CH4)燃料の使用金属(銅、鉛及び亜鉛を除く)精錬用焼結炉(化石燃料)</v>
      </c>
      <c r="Z105" s="47"/>
      <c r="AA105" t="s">
        <v>850</v>
      </c>
      <c r="AB105">
        <f t="shared" si="12"/>
        <v>560</v>
      </c>
      <c r="AC105">
        <f t="shared" si="13"/>
        <v>560</v>
      </c>
      <c r="AD105" s="20"/>
      <c r="AF105" s="25"/>
      <c r="AG105" s="25"/>
      <c r="AH105" s="25"/>
      <c r="AI105" s="25"/>
      <c r="AJ105" s="25"/>
      <c r="AK105" s="25"/>
    </row>
    <row r="106" spans="4:37">
      <c r="D106" s="25" t="s">
        <v>154</v>
      </c>
      <c r="E106" s="25" t="s">
        <v>792</v>
      </c>
      <c r="F106" s="25" t="s">
        <v>905</v>
      </c>
      <c r="G106" s="47"/>
      <c r="K106" s="47"/>
      <c r="L106" s="25" t="s">
        <v>200</v>
      </c>
      <c r="M106" s="25" t="s">
        <v>144</v>
      </c>
      <c r="N106" s="25" t="s">
        <v>473</v>
      </c>
      <c r="O106" s="25"/>
      <c r="P106" s="20" t="s">
        <v>1027</v>
      </c>
      <c r="Q106" t="s">
        <v>316</v>
      </c>
      <c r="R106">
        <v>1.7E-6</v>
      </c>
      <c r="S106" s="25"/>
      <c r="T106" s="25"/>
      <c r="U106" s="25"/>
      <c r="V106" s="25"/>
      <c r="W106" s="25"/>
      <c r="X106" s="20" t="str">
        <f t="shared" si="11"/>
        <v>メタン(CH4)燃料の使用</v>
      </c>
      <c r="Y106" s="20" t="str">
        <f t="shared" si="10"/>
        <v>メタン(CH4)燃料の使用鉄鋼用又は非鉄金属用ペレット焼成炉(化石燃料)</v>
      </c>
      <c r="Z106" s="47"/>
      <c r="AA106" t="s">
        <v>851</v>
      </c>
      <c r="AB106">
        <f t="shared" si="12"/>
        <v>561</v>
      </c>
      <c r="AC106">
        <f t="shared" si="13"/>
        <v>562</v>
      </c>
      <c r="AD106" s="20"/>
      <c r="AF106" s="25"/>
      <c r="AG106" s="25"/>
      <c r="AH106" s="25"/>
      <c r="AI106" s="25"/>
      <c r="AJ106" s="25"/>
      <c r="AK106" s="25"/>
    </row>
    <row r="107" spans="4:37">
      <c r="D107" s="49" t="s">
        <v>154</v>
      </c>
      <c r="E107" s="49" t="s">
        <v>906</v>
      </c>
      <c r="F107" s="49" t="s">
        <v>913</v>
      </c>
      <c r="G107" s="47"/>
      <c r="K107" s="47"/>
      <c r="L107" s="25" t="s">
        <v>200</v>
      </c>
      <c r="M107" s="25" t="s">
        <v>144</v>
      </c>
      <c r="N107" s="25" t="s">
        <v>474</v>
      </c>
      <c r="O107" s="25"/>
      <c r="P107" s="20" t="s">
        <v>1027</v>
      </c>
      <c r="Q107" t="s">
        <v>316</v>
      </c>
      <c r="R107">
        <v>1.2999999999999999E-5</v>
      </c>
      <c r="S107" s="25"/>
      <c r="T107" s="25"/>
      <c r="U107" s="25"/>
      <c r="V107" s="25"/>
      <c r="W107" s="25"/>
      <c r="X107" s="20" t="str">
        <f t="shared" si="11"/>
        <v>メタン(CH4)燃料の使用</v>
      </c>
      <c r="Y107" s="20" t="str">
        <f t="shared" si="10"/>
        <v>メタン(CH4)燃料の使用金属圧延加熱炉、金属熱処理炉、金属鍛造炉(固体化石燃料)</v>
      </c>
      <c r="Z107" s="47"/>
      <c r="AA107" t="s">
        <v>852</v>
      </c>
      <c r="AB107">
        <f t="shared" si="12"/>
        <v>563</v>
      </c>
      <c r="AC107">
        <f t="shared" si="13"/>
        <v>563</v>
      </c>
      <c r="AD107" s="20"/>
      <c r="AF107" s="25"/>
      <c r="AG107" s="25"/>
      <c r="AH107" s="25"/>
      <c r="AI107" s="25"/>
      <c r="AJ107" s="25"/>
      <c r="AK107" s="25"/>
    </row>
    <row r="108" spans="4:37">
      <c r="G108" s="47"/>
      <c r="K108" s="47"/>
      <c r="L108" s="25" t="s">
        <v>200</v>
      </c>
      <c r="M108" s="25" t="s">
        <v>144</v>
      </c>
      <c r="N108" s="25" t="s">
        <v>475</v>
      </c>
      <c r="O108" s="25"/>
      <c r="P108" s="20" t="s">
        <v>1027</v>
      </c>
      <c r="Q108" t="s">
        <v>316</v>
      </c>
      <c r="R108">
        <v>4.3000000000000001E-7</v>
      </c>
      <c r="S108" s="25"/>
      <c r="T108" s="25"/>
      <c r="U108" s="25"/>
      <c r="V108" s="25"/>
      <c r="W108" s="25"/>
      <c r="X108" s="20" t="str">
        <f t="shared" si="11"/>
        <v>メタン(CH4)燃料の使用</v>
      </c>
      <c r="Y108" s="20" t="str">
        <f t="shared" si="10"/>
        <v>メタン(CH4)燃料の使用金属圧延加熱炉、金属熱処理炉、金属鍛造炉(液体化石燃料、気体化石燃料)</v>
      </c>
      <c r="Z108" s="47"/>
      <c r="AA108" t="s">
        <v>853</v>
      </c>
      <c r="AB108">
        <f t="shared" si="12"/>
        <v>564</v>
      </c>
      <c r="AC108">
        <f t="shared" si="13"/>
        <v>564</v>
      </c>
      <c r="AD108" s="20"/>
      <c r="AF108" s="25"/>
      <c r="AG108" s="25"/>
      <c r="AH108" s="25"/>
      <c r="AI108" s="25"/>
      <c r="AJ108" s="25"/>
      <c r="AK108" s="25"/>
    </row>
    <row r="109" spans="4:37">
      <c r="G109" s="47"/>
      <c r="K109" s="47"/>
      <c r="L109" s="25" t="s">
        <v>200</v>
      </c>
      <c r="M109" s="25" t="s">
        <v>144</v>
      </c>
      <c r="N109" s="25" t="s">
        <v>476</v>
      </c>
      <c r="O109" s="25"/>
      <c r="P109" s="20" t="s">
        <v>1027</v>
      </c>
      <c r="Q109" t="s">
        <v>316</v>
      </c>
      <c r="R109">
        <v>1.2999999999999999E-5</v>
      </c>
      <c r="S109" s="25"/>
      <c r="T109" s="25"/>
      <c r="U109" s="25"/>
      <c r="V109" s="25"/>
      <c r="W109" s="25"/>
      <c r="X109" s="20" t="str">
        <f t="shared" si="11"/>
        <v>メタン(CH4)燃料の使用</v>
      </c>
      <c r="Y109" s="20" t="str">
        <f t="shared" si="10"/>
        <v>メタン(CH4)燃料の使用石油加熱炉、ガス加熱炉(固体化石燃料)</v>
      </c>
      <c r="Z109" s="47"/>
      <c r="AA109" t="s">
        <v>854</v>
      </c>
      <c r="AB109">
        <f t="shared" si="12"/>
        <v>565</v>
      </c>
      <c r="AC109">
        <f t="shared" si="13"/>
        <v>565</v>
      </c>
      <c r="AD109" s="20"/>
      <c r="AF109" s="25"/>
      <c r="AG109" s="25"/>
      <c r="AH109" s="25"/>
      <c r="AI109" s="25"/>
      <c r="AJ109" s="25"/>
      <c r="AK109" s="25"/>
    </row>
    <row r="110" spans="4:37">
      <c r="G110" s="47"/>
      <c r="K110" s="47"/>
      <c r="L110" s="25" t="s">
        <v>200</v>
      </c>
      <c r="M110" s="25" t="s">
        <v>144</v>
      </c>
      <c r="N110" s="25" t="s">
        <v>477</v>
      </c>
      <c r="O110" s="25"/>
      <c r="P110" s="20" t="s">
        <v>1027</v>
      </c>
      <c r="Q110" t="s">
        <v>316</v>
      </c>
      <c r="R110">
        <v>1.6E-7</v>
      </c>
      <c r="S110" s="25"/>
      <c r="T110" s="25"/>
      <c r="U110" s="25"/>
      <c r="V110" s="25"/>
      <c r="W110" s="25"/>
      <c r="X110" s="20" t="str">
        <f t="shared" si="11"/>
        <v>メタン(CH4)燃料の使用</v>
      </c>
      <c r="Y110" s="20" t="str">
        <f t="shared" si="10"/>
        <v>メタン(CH4)燃料の使用石油加熱炉、ガス加熱炉(液体化石燃料、気体化石燃料)</v>
      </c>
      <c r="Z110" s="47"/>
      <c r="AA110" t="s">
        <v>855</v>
      </c>
      <c r="AB110">
        <f t="shared" si="12"/>
        <v>566</v>
      </c>
      <c r="AC110">
        <f t="shared" si="13"/>
        <v>566</v>
      </c>
      <c r="AD110" s="20"/>
      <c r="AF110" s="25"/>
      <c r="AG110" s="25"/>
      <c r="AH110" s="25"/>
      <c r="AI110" s="25"/>
      <c r="AJ110" s="25"/>
      <c r="AK110" s="25"/>
    </row>
    <row r="111" spans="4:37">
      <c r="G111" s="47"/>
      <c r="K111" s="47"/>
      <c r="L111" s="25" t="s">
        <v>200</v>
      </c>
      <c r="M111" s="25" t="s">
        <v>144</v>
      </c>
      <c r="N111" s="25" t="s">
        <v>478</v>
      </c>
      <c r="O111" s="25"/>
      <c r="P111" s="20" t="s">
        <v>1027</v>
      </c>
      <c r="Q111" t="s">
        <v>316</v>
      </c>
      <c r="R111">
        <v>5.4E-8</v>
      </c>
      <c r="S111" s="25"/>
      <c r="T111" s="25"/>
      <c r="U111" s="25"/>
      <c r="V111" s="25"/>
      <c r="W111" s="25"/>
      <c r="X111" s="20" t="str">
        <f t="shared" si="11"/>
        <v>メタン(CH4)燃料の使用</v>
      </c>
      <c r="Y111" s="20" t="str">
        <f t="shared" si="10"/>
        <v>メタン(CH4)燃料の使用触媒再生塔(石炭を除く固体化石燃料)</v>
      </c>
      <c r="Z111" s="47"/>
      <c r="AA111" t="s">
        <v>1219</v>
      </c>
      <c r="AB111">
        <f t="shared" si="12"/>
        <v>567</v>
      </c>
      <c r="AC111">
        <f t="shared" si="13"/>
        <v>570</v>
      </c>
      <c r="AD111" s="20"/>
      <c r="AF111" s="25"/>
      <c r="AG111" s="25"/>
      <c r="AH111" s="25"/>
      <c r="AI111" s="25"/>
      <c r="AJ111" s="25"/>
      <c r="AK111" s="25"/>
    </row>
    <row r="112" spans="4:37">
      <c r="G112" s="47"/>
      <c r="K112" s="47"/>
      <c r="L112" s="25" t="s">
        <v>200</v>
      </c>
      <c r="M112" s="25" t="s">
        <v>144</v>
      </c>
      <c r="N112" s="25" t="s">
        <v>479</v>
      </c>
      <c r="O112" s="25"/>
      <c r="P112" s="20" t="s">
        <v>1027</v>
      </c>
      <c r="Q112" t="s">
        <v>316</v>
      </c>
      <c r="R112">
        <v>1.5E-6</v>
      </c>
      <c r="S112" s="25"/>
      <c r="T112" s="25"/>
      <c r="U112" s="25"/>
      <c r="V112" s="25"/>
      <c r="W112" s="25"/>
      <c r="X112" s="20" t="str">
        <f t="shared" si="11"/>
        <v>メタン(CH4)燃料の使用</v>
      </c>
      <c r="Y112" s="20" t="str">
        <f t="shared" si="10"/>
        <v>メタン(CH4)燃料の使用レンガ焼成炉、陶磁器焼成炉、その他の焼成炉(化石燃料)</v>
      </c>
      <c r="Z112" s="47"/>
      <c r="AA112" t="s">
        <v>904</v>
      </c>
      <c r="AB112">
        <f t="shared" si="12"/>
        <v>571</v>
      </c>
      <c r="AC112">
        <f t="shared" si="13"/>
        <v>571</v>
      </c>
      <c r="AD112" s="20"/>
      <c r="AF112" s="25"/>
      <c r="AG112" s="25"/>
      <c r="AH112" s="25"/>
      <c r="AI112" s="25"/>
      <c r="AJ112" s="25"/>
      <c r="AK112" s="25"/>
    </row>
    <row r="113" spans="7:37">
      <c r="G113" s="47"/>
      <c r="K113" s="47"/>
      <c r="L113" s="25" t="s">
        <v>200</v>
      </c>
      <c r="M113" s="25" t="s">
        <v>144</v>
      </c>
      <c r="N113" s="25" t="s">
        <v>480</v>
      </c>
      <c r="O113" s="25"/>
      <c r="P113" s="20" t="s">
        <v>1027</v>
      </c>
      <c r="Q113" t="s">
        <v>316</v>
      </c>
      <c r="R113">
        <v>2.9E-5</v>
      </c>
      <c r="S113" s="25"/>
      <c r="T113" s="25"/>
      <c r="U113" s="25"/>
      <c r="V113" s="25"/>
      <c r="W113" s="25"/>
      <c r="X113" s="20" t="str">
        <f t="shared" si="11"/>
        <v>メタン(CH4)燃料の使用</v>
      </c>
      <c r="Y113" s="20" t="str">
        <f t="shared" si="10"/>
        <v>メタン(CH4)燃料の使用骨材乾燥炉、セメント原料乾燥炉、レンガ原料乾燥炉(化石燃料)</v>
      </c>
      <c r="Z113" s="47"/>
      <c r="AA113" t="s">
        <v>905</v>
      </c>
      <c r="AB113">
        <f t="shared" si="12"/>
        <v>572</v>
      </c>
      <c r="AC113">
        <f t="shared" si="13"/>
        <v>575</v>
      </c>
      <c r="AD113" s="20"/>
      <c r="AF113" s="25"/>
      <c r="AG113" s="25"/>
      <c r="AH113" s="25"/>
      <c r="AI113" s="25"/>
      <c r="AJ113" s="25"/>
      <c r="AK113" s="25"/>
    </row>
    <row r="114" spans="7:37">
      <c r="G114" s="47"/>
      <c r="K114" s="47"/>
      <c r="L114" s="25" t="s">
        <v>200</v>
      </c>
      <c r="M114" s="25" t="s">
        <v>144</v>
      </c>
      <c r="N114" s="25" t="s">
        <v>481</v>
      </c>
      <c r="O114" s="25"/>
      <c r="P114" s="20" t="s">
        <v>1027</v>
      </c>
      <c r="Q114" t="s">
        <v>316</v>
      </c>
      <c r="R114">
        <v>6.6000000000000003E-6</v>
      </c>
      <c r="S114" s="25"/>
      <c r="T114" s="25"/>
      <c r="U114" s="25"/>
      <c r="V114" s="25"/>
      <c r="W114" s="25"/>
      <c r="X114" s="20" t="str">
        <f t="shared" si="11"/>
        <v>メタン(CH4)燃料の使用</v>
      </c>
      <c r="Y114" s="20" t="str">
        <f t="shared" si="10"/>
        <v>メタン(CH4)燃料の使用その他乾燥炉(化石燃料)</v>
      </c>
      <c r="Z114" s="47"/>
      <c r="AA114" s="20"/>
      <c r="AB114" s="20"/>
      <c r="AC114" s="20"/>
      <c r="AD114" s="20"/>
      <c r="AF114" s="25"/>
      <c r="AG114" s="25"/>
      <c r="AH114" s="25"/>
      <c r="AI114" s="25"/>
      <c r="AJ114" s="25"/>
      <c r="AK114" s="25"/>
    </row>
    <row r="115" spans="7:37">
      <c r="G115" s="47"/>
      <c r="K115" s="47"/>
      <c r="L115" s="25" t="s">
        <v>200</v>
      </c>
      <c r="M115" s="25" t="s">
        <v>144</v>
      </c>
      <c r="N115" s="25" t="s">
        <v>482</v>
      </c>
      <c r="O115" s="25"/>
      <c r="P115" s="20" t="s">
        <v>1027</v>
      </c>
      <c r="Q115" t="s">
        <v>316</v>
      </c>
      <c r="R115">
        <v>1.2999999999999999E-5</v>
      </c>
      <c r="S115" s="25"/>
      <c r="T115" s="25"/>
      <c r="U115" s="25"/>
      <c r="V115" s="25"/>
      <c r="W115" s="25"/>
      <c r="X115" s="20" t="str">
        <f t="shared" si="11"/>
        <v>メタン(CH4)燃料の使用</v>
      </c>
      <c r="Y115" s="20" t="str">
        <f t="shared" si="10"/>
        <v>メタン(CH4)燃料の使用その他工業炉(固体化石燃料、RPF、廃タイヤ、廃プラスチック)</v>
      </c>
      <c r="Z115" s="47"/>
      <c r="AF115" s="25"/>
      <c r="AG115" s="25"/>
      <c r="AH115" s="25"/>
      <c r="AI115" s="25"/>
      <c r="AJ115" s="25"/>
      <c r="AK115" s="25"/>
    </row>
    <row r="116" spans="7:37">
      <c r="G116" s="47"/>
      <c r="K116" s="47"/>
      <c r="L116" s="25" t="s">
        <v>200</v>
      </c>
      <c r="M116" s="25" t="s">
        <v>144</v>
      </c>
      <c r="N116" s="25" t="s">
        <v>483</v>
      </c>
      <c r="O116" s="25"/>
      <c r="P116" s="20" t="s">
        <v>1027</v>
      </c>
      <c r="Q116" t="s">
        <v>316</v>
      </c>
      <c r="R116">
        <v>8.2999999999999999E-7</v>
      </c>
      <c r="S116" s="25"/>
      <c r="T116" s="25"/>
      <c r="U116" s="25"/>
      <c r="V116" s="25"/>
      <c r="W116" s="25"/>
      <c r="X116" s="20" t="str">
        <f t="shared" si="11"/>
        <v>メタン(CH4)燃料の使用</v>
      </c>
      <c r="Y116" s="20" t="str">
        <f t="shared" si="10"/>
        <v>メタン(CH4)燃料の使用その他工業炉(液体化石燃料、廃タイヤ)</v>
      </c>
      <c r="Z116" s="47"/>
      <c r="AA116" s="20"/>
      <c r="AB116" s="20"/>
      <c r="AC116" s="20"/>
      <c r="AD116" s="20"/>
      <c r="AF116" s="25"/>
      <c r="AG116" s="25"/>
      <c r="AH116" s="25"/>
      <c r="AI116" s="25"/>
      <c r="AJ116" s="25"/>
      <c r="AK116" s="25"/>
    </row>
    <row r="117" spans="7:37">
      <c r="G117" s="47"/>
      <c r="K117" s="47"/>
      <c r="L117" s="25" t="s">
        <v>200</v>
      </c>
      <c r="M117" s="25" t="s">
        <v>144</v>
      </c>
      <c r="N117" s="25" t="s">
        <v>484</v>
      </c>
      <c r="O117" s="25"/>
      <c r="P117" s="20" t="s">
        <v>1027</v>
      </c>
      <c r="Q117" t="s">
        <v>316</v>
      </c>
      <c r="R117">
        <v>2.3E-6</v>
      </c>
      <c r="S117" s="25"/>
      <c r="T117" s="25"/>
      <c r="U117" s="25"/>
      <c r="V117" s="25"/>
      <c r="W117" s="25"/>
      <c r="X117" s="20" t="str">
        <f t="shared" si="11"/>
        <v>メタン(CH4)燃料の使用</v>
      </c>
      <c r="Y117" s="20" t="str">
        <f t="shared" si="10"/>
        <v>メタン(CH4)燃料の使用その他工業炉(気体化石燃料、廃タイヤ)</v>
      </c>
      <c r="Z117" s="47"/>
      <c r="AA117" s="20"/>
      <c r="AB117" s="20"/>
      <c r="AC117" s="20"/>
      <c r="AD117" s="20"/>
      <c r="AF117" s="25"/>
      <c r="AG117" s="25"/>
      <c r="AH117" s="25"/>
      <c r="AI117" s="25"/>
      <c r="AJ117" s="25"/>
      <c r="AK117" s="25"/>
    </row>
    <row r="118" spans="7:37">
      <c r="G118" s="47"/>
      <c r="K118" s="47"/>
      <c r="L118" s="25" t="s">
        <v>200</v>
      </c>
      <c r="M118" s="25" t="s">
        <v>144</v>
      </c>
      <c r="N118" s="25" t="s">
        <v>1083</v>
      </c>
      <c r="O118" s="25"/>
      <c r="P118" s="20" t="s">
        <v>1027</v>
      </c>
      <c r="Q118" t="s">
        <v>316</v>
      </c>
      <c r="R118">
        <v>8.0999999999999997E-7</v>
      </c>
      <c r="S118" s="25"/>
      <c r="T118" s="25"/>
      <c r="U118" s="25"/>
      <c r="V118" s="25"/>
      <c r="W118" s="25"/>
      <c r="X118" s="20" t="str">
        <f t="shared" si="11"/>
        <v>メタン(CH4)燃料の使用</v>
      </c>
      <c r="Y118" s="20" t="str">
        <f t="shared" si="10"/>
        <v>メタン(CH4)燃料の使用ガスタビン(航空機又は船舶に用いられるものを除く)(液体化石燃料、気体化石燃料)</v>
      </c>
      <c r="Z118" s="47"/>
      <c r="AA118" s="20"/>
      <c r="AB118" s="20"/>
      <c r="AC118" s="20"/>
      <c r="AD118" s="20"/>
      <c r="AF118" s="25"/>
      <c r="AG118" s="25"/>
      <c r="AH118" s="25"/>
      <c r="AI118" s="25"/>
      <c r="AJ118" s="25"/>
      <c r="AK118" s="25"/>
    </row>
    <row r="119" spans="7:37">
      <c r="K119" s="47"/>
      <c r="L119" s="25" t="s">
        <v>200</v>
      </c>
      <c r="M119" s="25" t="s">
        <v>144</v>
      </c>
      <c r="N119" s="25" t="s">
        <v>1084</v>
      </c>
      <c r="O119" s="25"/>
      <c r="P119" s="20" t="s">
        <v>1027</v>
      </c>
      <c r="Q119" t="s">
        <v>316</v>
      </c>
      <c r="R119">
        <v>6.9999999999999997E-7</v>
      </c>
      <c r="S119" s="25"/>
      <c r="T119" s="25"/>
      <c r="U119" s="25"/>
      <c r="V119" s="25"/>
      <c r="W119" s="25"/>
      <c r="X119" s="20" t="str">
        <f t="shared" si="11"/>
        <v>メタン(CH4)燃料の使用</v>
      </c>
      <c r="Y119" s="20" t="str">
        <f t="shared" si="10"/>
        <v>メタン(CH4)燃料の使用ディゼル機関(自動車、鉄道車両又は船舶に用いられるものを除く)(液体化石燃料、気体化石燃料)</v>
      </c>
      <c r="Z119" s="47"/>
      <c r="AA119" s="20"/>
      <c r="AB119" s="20"/>
      <c r="AC119" s="20"/>
      <c r="AD119" s="20"/>
      <c r="AF119" s="25"/>
      <c r="AG119" s="25"/>
      <c r="AH119" s="25"/>
      <c r="AI119" s="25"/>
      <c r="AJ119" s="25"/>
      <c r="AK119" s="25"/>
    </row>
    <row r="120" spans="7:37">
      <c r="L120" s="25" t="s">
        <v>200</v>
      </c>
      <c r="M120" s="25" t="s">
        <v>144</v>
      </c>
      <c r="N120" s="25" t="s">
        <v>485</v>
      </c>
      <c r="O120" s="25"/>
      <c r="P120" s="20" t="s">
        <v>1027</v>
      </c>
      <c r="Q120" t="s">
        <v>316</v>
      </c>
      <c r="R120">
        <v>5.3999999999999998E-5</v>
      </c>
      <c r="S120" s="25"/>
      <c r="T120" s="36"/>
      <c r="U120" s="25"/>
      <c r="V120" s="25"/>
      <c r="W120" s="25"/>
      <c r="X120" s="20" t="str">
        <f t="shared" si="11"/>
        <v>メタン(CH4)燃料の使用</v>
      </c>
      <c r="Y120" s="20" t="str">
        <f t="shared" si="10"/>
        <v>メタン(CH4)燃料の使用ガス機関(航空機、自動車又は船舶に使われるものを除く)(液体化石燃料、気体化石燃料)</v>
      </c>
      <c r="Z120" s="47"/>
      <c r="AA120" s="20"/>
      <c r="AB120" s="20"/>
      <c r="AC120" s="20"/>
      <c r="AD120" s="20"/>
      <c r="AF120" s="25"/>
      <c r="AG120" s="25"/>
      <c r="AH120" s="25"/>
      <c r="AI120" s="25"/>
      <c r="AJ120" s="25"/>
      <c r="AK120" s="25"/>
    </row>
    <row r="121" spans="7:37">
      <c r="L121" s="25" t="s">
        <v>200</v>
      </c>
      <c r="M121" s="25" t="s">
        <v>144</v>
      </c>
      <c r="N121" s="25" t="s">
        <v>486</v>
      </c>
      <c r="O121" s="25"/>
      <c r="P121" s="20" t="s">
        <v>1027</v>
      </c>
      <c r="Q121" t="s">
        <v>316</v>
      </c>
      <c r="R121">
        <v>5.3999999999999998E-5</v>
      </c>
      <c r="S121" s="25"/>
      <c r="T121" s="25"/>
      <c r="U121" s="25"/>
      <c r="V121" s="25"/>
      <c r="W121" s="25"/>
      <c r="X121" s="20" t="str">
        <f t="shared" si="11"/>
        <v>メタン(CH4)燃料の使用</v>
      </c>
      <c r="Y121" s="20" t="str">
        <f t="shared" si="10"/>
        <v>メタン(CH4)燃料の使用ガソリン機関(航空機、自動車又は船舶に使われるものを除く)(液体化石燃料、気体化石燃料)</v>
      </c>
      <c r="Z121" s="47"/>
      <c r="AA121" s="20"/>
      <c r="AB121" s="20"/>
      <c r="AC121" s="20"/>
      <c r="AD121" s="20"/>
      <c r="AF121" s="25"/>
      <c r="AG121" s="25"/>
      <c r="AH121" s="25"/>
      <c r="AI121" s="25"/>
      <c r="AJ121" s="25"/>
      <c r="AK121" s="25"/>
    </row>
    <row r="122" spans="7:37">
      <c r="L122" s="25" t="s">
        <v>200</v>
      </c>
      <c r="M122" s="25" t="s">
        <v>144</v>
      </c>
      <c r="N122" s="25" t="s">
        <v>1085</v>
      </c>
      <c r="O122" s="25"/>
      <c r="P122" s="20" t="s">
        <v>1027</v>
      </c>
      <c r="Q122" t="s">
        <v>316</v>
      </c>
      <c r="R122">
        <v>2.9E-4</v>
      </c>
      <c r="S122" s="25"/>
      <c r="T122" s="25"/>
      <c r="U122" s="25"/>
      <c r="V122" s="25"/>
      <c r="W122" s="25"/>
      <c r="X122" s="20" t="str">
        <f t="shared" si="11"/>
        <v>メタン(CH4)燃料の使用</v>
      </c>
      <c r="Y122" s="20" t="str">
        <f t="shared" si="10"/>
        <v>メタン(CH4)燃料の使用業務用のこんろ、湯沸器、ストブその他の事業者が事業活動の用に供する機械器具(固体化石燃料)</v>
      </c>
      <c r="Z122" s="47"/>
      <c r="AA122" s="20"/>
      <c r="AB122" s="20"/>
      <c r="AC122" s="20"/>
      <c r="AD122" s="20"/>
      <c r="AF122" s="25"/>
      <c r="AG122" s="25"/>
      <c r="AH122" s="25"/>
      <c r="AI122" s="25"/>
      <c r="AJ122" s="25"/>
      <c r="AK122" s="25"/>
    </row>
    <row r="123" spans="7:37">
      <c r="L123" s="25" t="s">
        <v>200</v>
      </c>
      <c r="M123" s="25" t="s">
        <v>144</v>
      </c>
      <c r="N123" s="25" t="s">
        <v>1086</v>
      </c>
      <c r="O123" s="25"/>
      <c r="P123" s="20" t="s">
        <v>1027</v>
      </c>
      <c r="Q123" t="s">
        <v>316</v>
      </c>
      <c r="R123">
        <v>1.0000000000000001E-5</v>
      </c>
      <c r="S123" s="25"/>
      <c r="T123" s="25"/>
      <c r="U123" s="25"/>
      <c r="V123" s="25"/>
      <c r="W123" s="25"/>
      <c r="X123" s="20" t="str">
        <f t="shared" si="11"/>
        <v>メタン(CH4)燃料の使用</v>
      </c>
      <c r="Y123" s="20" t="str">
        <f t="shared" si="10"/>
        <v>メタン(CH4)燃料の使用業務用のこんろ、湯沸器、ストブその他の事業者が事業活動の用に供する機械器具(液体化石燃料)</v>
      </c>
      <c r="Z123" s="47"/>
      <c r="AA123" s="20"/>
      <c r="AB123" s="20"/>
      <c r="AC123" s="20"/>
      <c r="AD123" s="20"/>
      <c r="AF123" s="25"/>
      <c r="AG123" s="25"/>
      <c r="AH123" s="25"/>
      <c r="AI123" s="25"/>
      <c r="AJ123" s="25"/>
      <c r="AK123" s="25"/>
    </row>
    <row r="124" spans="7:37">
      <c r="L124" s="25" t="s">
        <v>200</v>
      </c>
      <c r="M124" s="25" t="s">
        <v>144</v>
      </c>
      <c r="N124" s="25" t="s">
        <v>1087</v>
      </c>
      <c r="O124" s="25"/>
      <c r="P124" s="20" t="s">
        <v>1027</v>
      </c>
      <c r="Q124" t="s">
        <v>316</v>
      </c>
      <c r="R124">
        <v>4.5000000000000001E-6</v>
      </c>
      <c r="S124" s="25"/>
      <c r="T124" s="31"/>
      <c r="U124" s="25"/>
      <c r="V124" s="25"/>
      <c r="W124" s="25"/>
      <c r="X124" s="20" t="str">
        <f t="shared" si="11"/>
        <v>メタン(CH4)燃料の使用</v>
      </c>
      <c r="Y124" s="20" t="str">
        <f t="shared" ref="Y124:Y187" si="14">L124&amp;M124&amp;N124&amp;O124</f>
        <v>メタン(CH4)燃料の使用業務用のこんろ、湯沸器、ストブその他の事業者が事業活動の用に供する機械器具(気体化石燃料)</v>
      </c>
      <c r="Z124" s="47"/>
      <c r="AA124" s="20"/>
      <c r="AB124" s="20"/>
      <c r="AC124" s="20"/>
      <c r="AD124" s="20"/>
      <c r="AF124" s="25"/>
      <c r="AG124" s="25"/>
      <c r="AH124" s="25"/>
      <c r="AI124" s="25"/>
      <c r="AJ124" s="25"/>
      <c r="AK124" s="25"/>
    </row>
    <row r="125" spans="7:37">
      <c r="L125" s="25" t="s">
        <v>200</v>
      </c>
      <c r="M125" s="25" t="s">
        <v>144</v>
      </c>
      <c r="N125" s="25" t="s">
        <v>1088</v>
      </c>
      <c r="O125" s="25"/>
      <c r="P125" s="20" t="s">
        <v>1027</v>
      </c>
      <c r="Q125" t="s">
        <v>316</v>
      </c>
      <c r="R125">
        <v>2.9E-4</v>
      </c>
      <c r="S125" s="25"/>
      <c r="T125" s="37"/>
      <c r="U125" s="25"/>
      <c r="V125" s="25"/>
      <c r="W125" s="25"/>
      <c r="X125" s="20" t="str">
        <f t="shared" ref="X125:X188" si="15">L125&amp;M125</f>
        <v>メタン(CH4)燃料の使用</v>
      </c>
      <c r="Y125" s="20" t="str">
        <f t="shared" si="14"/>
        <v>メタン(CH4)燃料の使用業務用のこんろ、湯沸器、ストブその他の事業者が事業活動の用に供する機械器具(バイオマス燃料)</v>
      </c>
      <c r="Z125" s="47"/>
      <c r="AA125" s="20"/>
      <c r="AB125" s="20"/>
      <c r="AC125" s="20"/>
      <c r="AD125" s="20"/>
      <c r="AF125" s="25"/>
      <c r="AG125" s="25"/>
      <c r="AH125" s="25"/>
      <c r="AI125" s="25"/>
      <c r="AJ125" s="25"/>
      <c r="AK125" s="25"/>
    </row>
    <row r="126" spans="7:37">
      <c r="L126" s="25" t="s">
        <v>200</v>
      </c>
      <c r="M126" s="25" t="s">
        <v>487</v>
      </c>
      <c r="N126" s="25"/>
      <c r="O126" s="25"/>
      <c r="P126" s="25" t="s">
        <v>1016</v>
      </c>
      <c r="Q126" s="25" t="s">
        <v>197</v>
      </c>
      <c r="R126">
        <v>1.2E-4</v>
      </c>
      <c r="S126" s="25"/>
      <c r="T126" s="38"/>
      <c r="U126" s="25"/>
      <c r="V126" s="25" t="s">
        <v>1048</v>
      </c>
      <c r="W126" s="25"/>
      <c r="X126" s="20" t="str">
        <f t="shared" si="15"/>
        <v>メタン(CH4)コークスの製造</v>
      </c>
      <c r="Y126" s="20" t="str">
        <f t="shared" si="14"/>
        <v>メタン(CH4)コークスの製造</v>
      </c>
      <c r="Z126" s="47"/>
      <c r="AA126" s="20"/>
      <c r="AB126" s="20"/>
      <c r="AC126" s="20"/>
      <c r="AD126" s="20"/>
      <c r="AF126" s="25"/>
      <c r="AG126" s="25"/>
      <c r="AH126" s="25"/>
      <c r="AI126" s="25"/>
      <c r="AJ126" s="25"/>
      <c r="AK126" s="25"/>
    </row>
    <row r="127" spans="7:37">
      <c r="L127" s="25" t="s">
        <v>200</v>
      </c>
      <c r="M127" s="25" t="s">
        <v>489</v>
      </c>
      <c r="N127" s="25"/>
      <c r="O127" s="25"/>
      <c r="P127" s="25" t="s">
        <v>1015</v>
      </c>
      <c r="Q127" s="25" t="s">
        <v>199</v>
      </c>
      <c r="R127" s="38">
        <v>4.6000000000000002E-8</v>
      </c>
      <c r="S127" s="25"/>
      <c r="T127" s="25"/>
      <c r="U127" s="25"/>
      <c r="V127" s="25" t="s">
        <v>198</v>
      </c>
      <c r="W127" s="25" t="s">
        <v>488</v>
      </c>
      <c r="X127" s="20" t="str">
        <f t="shared" si="15"/>
        <v>メタン(CH4)電気炉における電気の使用</v>
      </c>
      <c r="Y127" s="20" t="str">
        <f t="shared" si="14"/>
        <v>メタン(CH4)電気炉における電気の使用</v>
      </c>
      <c r="AA127" s="20"/>
      <c r="AB127" s="20"/>
      <c r="AC127" s="20"/>
      <c r="AD127" s="20"/>
      <c r="AF127" s="25"/>
      <c r="AG127" s="25"/>
      <c r="AH127" s="25"/>
      <c r="AI127" s="25"/>
      <c r="AJ127" s="25"/>
      <c r="AK127" s="25"/>
    </row>
    <row r="128" spans="7:37">
      <c r="L128" s="25" t="s">
        <v>200</v>
      </c>
      <c r="M128" s="25" t="s">
        <v>384</v>
      </c>
      <c r="N128" s="25" t="s">
        <v>490</v>
      </c>
      <c r="O128" s="25"/>
      <c r="P128" s="25" t="s">
        <v>1016</v>
      </c>
      <c r="Q128" s="25" t="s">
        <v>197</v>
      </c>
      <c r="R128" s="25">
        <v>1.5E-3</v>
      </c>
      <c r="S128" s="25"/>
      <c r="T128" s="25"/>
      <c r="U128" s="25"/>
      <c r="V128" s="25" t="s">
        <v>491</v>
      </c>
      <c r="W128" s="25" t="s">
        <v>198</v>
      </c>
      <c r="X128" s="20" t="str">
        <f t="shared" si="15"/>
        <v>メタン(CH4)石炭の生産</v>
      </c>
      <c r="Y128" s="20" t="str">
        <f t="shared" si="14"/>
        <v>メタン(CH4)石炭の生産坑内掘における採掘時</v>
      </c>
      <c r="Z128" s="47"/>
      <c r="AA128" s="20"/>
      <c r="AB128" s="20"/>
      <c r="AC128" s="20"/>
      <c r="AD128" s="20"/>
      <c r="AF128" s="25"/>
      <c r="AG128" s="25"/>
      <c r="AH128" s="25"/>
      <c r="AI128" s="25"/>
      <c r="AJ128" s="25"/>
      <c r="AK128" s="25"/>
    </row>
    <row r="129" spans="12:37">
      <c r="L129" s="25" t="s">
        <v>200</v>
      </c>
      <c r="M129" s="25" t="s">
        <v>793</v>
      </c>
      <c r="N129" s="25" t="s">
        <v>387</v>
      </c>
      <c r="O129" s="25"/>
      <c r="P129" s="25" t="s">
        <v>1016</v>
      </c>
      <c r="Q129" s="25" t="s">
        <v>197</v>
      </c>
      <c r="R129" s="39">
        <v>1.6999999999999999E-3</v>
      </c>
      <c r="S129" s="25"/>
      <c r="T129" s="25"/>
      <c r="U129" s="25"/>
      <c r="V129" s="25"/>
      <c r="W129" s="25" t="s">
        <v>491</v>
      </c>
      <c r="X129" s="20" t="str">
        <f t="shared" si="15"/>
        <v>メタン(CH4)石炭の生産</v>
      </c>
      <c r="Y129" s="20" t="str">
        <f t="shared" si="14"/>
        <v>メタン(CH4)石炭の生産坑内掘における採掘後の工程時</v>
      </c>
      <c r="Z129" s="47"/>
      <c r="AA129" s="20"/>
      <c r="AB129" s="20"/>
      <c r="AC129" s="20"/>
      <c r="AD129" s="20"/>
      <c r="AF129" s="25"/>
      <c r="AG129" s="25"/>
      <c r="AH129" s="25"/>
      <c r="AI129" s="25"/>
      <c r="AJ129" s="25"/>
      <c r="AK129" s="25"/>
    </row>
    <row r="130" spans="12:37">
      <c r="L130" s="25" t="s">
        <v>200</v>
      </c>
      <c r="M130" s="25" t="s">
        <v>793</v>
      </c>
      <c r="N130" s="25" t="s">
        <v>492</v>
      </c>
      <c r="O130" s="25"/>
      <c r="P130" s="25" t="s">
        <v>1016</v>
      </c>
      <c r="Q130" s="25" t="s">
        <v>197</v>
      </c>
      <c r="R130" s="39">
        <v>8.0000000000000004E-4</v>
      </c>
      <c r="S130" s="25"/>
      <c r="T130" s="25"/>
      <c r="U130" s="25"/>
      <c r="V130" s="25" t="s">
        <v>1044</v>
      </c>
      <c r="X130" s="20" t="str">
        <f t="shared" si="15"/>
        <v>メタン(CH4)石炭の生産</v>
      </c>
      <c r="Y130" s="20" t="str">
        <f t="shared" si="14"/>
        <v>メタン(CH4)石炭の生産露天堀における採掘時</v>
      </c>
      <c r="Z130" s="47"/>
      <c r="AA130" s="20"/>
      <c r="AB130" s="20"/>
      <c r="AC130" s="20"/>
      <c r="AD130" s="20"/>
      <c r="AF130" s="25"/>
      <c r="AG130" s="25"/>
      <c r="AH130" s="25"/>
      <c r="AI130" s="25"/>
      <c r="AJ130" s="25"/>
      <c r="AK130" s="25"/>
    </row>
    <row r="131" spans="12:37">
      <c r="L131" s="25" t="s">
        <v>200</v>
      </c>
      <c r="M131" s="25" t="s">
        <v>793</v>
      </c>
      <c r="N131" s="25" t="s">
        <v>390</v>
      </c>
      <c r="O131" s="25"/>
      <c r="P131" s="25" t="s">
        <v>1016</v>
      </c>
      <c r="Q131" s="25" t="s">
        <v>197</v>
      </c>
      <c r="R131" s="38">
        <v>6.7000000000000002E-5</v>
      </c>
      <c r="S131" s="25"/>
      <c r="T131" s="25"/>
      <c r="U131" s="25"/>
      <c r="V131" s="25"/>
      <c r="W131" s="25" t="s">
        <v>389</v>
      </c>
      <c r="X131" s="20" t="str">
        <f t="shared" si="15"/>
        <v>メタン(CH4)石炭の生産</v>
      </c>
      <c r="Y131" s="20" t="str">
        <f t="shared" si="14"/>
        <v>メタン(CH4)石炭の生産露天堀における採掘後の工程時</v>
      </c>
      <c r="Z131" s="47"/>
      <c r="AA131" s="20"/>
      <c r="AB131" s="20"/>
      <c r="AC131" s="20"/>
      <c r="AD131" s="20"/>
      <c r="AF131" s="25"/>
      <c r="AG131" s="25"/>
      <c r="AH131" s="25"/>
      <c r="AI131" s="25"/>
      <c r="AJ131" s="25"/>
      <c r="AK131" s="25"/>
    </row>
    <row r="132" spans="12:37">
      <c r="L132" s="25" t="s">
        <v>200</v>
      </c>
      <c r="M132" s="25" t="s">
        <v>493</v>
      </c>
      <c r="N132" s="25"/>
      <c r="O132" s="25"/>
      <c r="P132" s="25" t="s">
        <v>1016</v>
      </c>
      <c r="Q132" s="25" t="s">
        <v>197</v>
      </c>
      <c r="R132" s="31">
        <v>0.04</v>
      </c>
      <c r="S132" s="25"/>
      <c r="T132" s="25"/>
      <c r="U132" s="25"/>
      <c r="V132" s="25" t="s">
        <v>494</v>
      </c>
      <c r="W132" s="25"/>
      <c r="X132" s="20" t="str">
        <f t="shared" si="15"/>
        <v>メタン(CH4)木炭の製造</v>
      </c>
      <c r="Y132" s="20" t="str">
        <f t="shared" si="14"/>
        <v>メタン(CH4)木炭の製造</v>
      </c>
      <c r="Z132" s="47"/>
      <c r="AA132" s="20"/>
      <c r="AB132" s="20"/>
      <c r="AC132" s="20"/>
      <c r="AD132" s="20"/>
      <c r="AF132" s="25"/>
      <c r="AG132" s="25"/>
      <c r="AH132" s="25"/>
      <c r="AI132" s="25"/>
      <c r="AJ132" s="25"/>
      <c r="AK132" s="25"/>
    </row>
    <row r="133" spans="12:37">
      <c r="L133" s="25" t="s">
        <v>200</v>
      </c>
      <c r="M133" s="25" t="s">
        <v>196</v>
      </c>
      <c r="N133" s="25"/>
      <c r="O133" s="25"/>
      <c r="P133" s="25" t="s">
        <v>1017</v>
      </c>
      <c r="Q133" s="25" t="s">
        <v>192</v>
      </c>
      <c r="R133" s="33">
        <v>4.2999999999999999E-4</v>
      </c>
      <c r="S133" s="25"/>
      <c r="T133" s="25"/>
      <c r="U133" s="25"/>
      <c r="V133" s="25" t="s">
        <v>195</v>
      </c>
      <c r="W133" s="25" t="s">
        <v>494</v>
      </c>
      <c r="X133" s="20" t="str">
        <f t="shared" si="15"/>
        <v>メタン(CH4)原油又は天然ガスの試掘</v>
      </c>
      <c r="Y133" s="20" t="str">
        <f t="shared" si="14"/>
        <v>メタン(CH4)原油又は天然ガスの試掘</v>
      </c>
      <c r="Z133" s="47"/>
      <c r="AA133" s="20"/>
      <c r="AB133" s="20"/>
      <c r="AC133" s="20"/>
      <c r="AD133" s="20"/>
      <c r="AF133" s="25"/>
      <c r="AG133" s="25"/>
      <c r="AH133" s="25"/>
      <c r="AI133" s="25"/>
      <c r="AJ133" s="25"/>
      <c r="AK133" s="25"/>
    </row>
    <row r="134" spans="12:37">
      <c r="L134" s="25" t="s">
        <v>200</v>
      </c>
      <c r="M134" s="25" t="s">
        <v>391</v>
      </c>
      <c r="N134" s="25"/>
      <c r="O134" s="25"/>
      <c r="P134" s="25" t="s">
        <v>1017</v>
      </c>
      <c r="Q134" s="25" t="s">
        <v>192</v>
      </c>
      <c r="R134" s="25">
        <v>0.27</v>
      </c>
      <c r="S134" s="25"/>
      <c r="T134" s="25"/>
      <c r="U134" s="25"/>
      <c r="V134" s="25" t="s">
        <v>1049</v>
      </c>
      <c r="W134" s="25" t="s">
        <v>195</v>
      </c>
      <c r="X134" s="20" t="str">
        <f t="shared" si="15"/>
        <v>メタン(CH4)原油又は天然ガスの性状に関する試験の実施</v>
      </c>
      <c r="Y134" s="20" t="str">
        <f t="shared" si="14"/>
        <v>メタン(CH4)原油又は天然ガスの性状に関する試験の実施</v>
      </c>
      <c r="Z134" s="47"/>
      <c r="AA134" s="20"/>
      <c r="AB134" s="20"/>
      <c r="AC134" s="20"/>
      <c r="AD134" s="20"/>
      <c r="AF134" s="25"/>
      <c r="AG134" s="25"/>
      <c r="AH134" s="25"/>
      <c r="AI134" s="25"/>
      <c r="AJ134" s="25"/>
      <c r="AK134" s="25"/>
    </row>
    <row r="135" spans="12:37">
      <c r="L135" s="25" t="s">
        <v>200</v>
      </c>
      <c r="M135" s="25" t="s">
        <v>496</v>
      </c>
      <c r="N135" s="25" t="s">
        <v>194</v>
      </c>
      <c r="O135" s="25"/>
      <c r="P135" s="25" t="s">
        <v>339</v>
      </c>
      <c r="Q135" s="25" t="s">
        <v>190</v>
      </c>
      <c r="R135" s="25">
        <v>7.2000000000000005E-4</v>
      </c>
      <c r="S135" s="25"/>
      <c r="T135" s="25"/>
      <c r="U135" s="25"/>
      <c r="V135" s="25" t="s">
        <v>1050</v>
      </c>
      <c r="W135" s="32" t="s">
        <v>495</v>
      </c>
      <c r="X135" s="20" t="str">
        <f t="shared" si="15"/>
        <v>メタン(CH4)原油又は天然ガスの生産</v>
      </c>
      <c r="Y135" s="20" t="str">
        <f t="shared" si="14"/>
        <v>メタン(CH4)原油又は天然ガスの生産生産時の通気弁</v>
      </c>
      <c r="Z135" s="47"/>
      <c r="AA135" s="20"/>
      <c r="AB135" s="20"/>
      <c r="AC135" s="20"/>
      <c r="AD135" s="20"/>
      <c r="AF135" s="25"/>
      <c r="AG135" s="25"/>
      <c r="AH135" s="25"/>
      <c r="AI135" s="25"/>
      <c r="AJ135" s="25"/>
      <c r="AK135" s="25"/>
    </row>
    <row r="136" spans="12:37">
      <c r="L136" s="25" t="s">
        <v>200</v>
      </c>
      <c r="M136" s="25" t="s">
        <v>183</v>
      </c>
      <c r="N136" s="25" t="s">
        <v>498</v>
      </c>
      <c r="O136" s="25"/>
      <c r="P136" s="25" t="s">
        <v>339</v>
      </c>
      <c r="Q136" s="25" t="s">
        <v>190</v>
      </c>
      <c r="R136" s="25">
        <v>1.8E-3</v>
      </c>
      <c r="S136" s="25"/>
      <c r="T136" s="25"/>
      <c r="U136" s="25"/>
      <c r="V136" s="25"/>
      <c r="W136" s="25" t="s">
        <v>497</v>
      </c>
      <c r="X136" s="20" t="str">
        <f t="shared" si="15"/>
        <v>メタン(CH4)原油又は天然ガスの生産</v>
      </c>
      <c r="Y136" s="20" t="str">
        <f t="shared" si="14"/>
        <v>メタン(CH4)原油又は天然ガスの生産海上油田(通気弁及び随伴ガスの焼却を除く)</v>
      </c>
      <c r="Z136" s="47"/>
      <c r="AA136" s="20"/>
      <c r="AB136" s="20"/>
      <c r="AC136" s="20"/>
      <c r="AD136" s="20"/>
      <c r="AF136" s="25"/>
      <c r="AG136" s="25"/>
      <c r="AH136" s="25"/>
      <c r="AI136" s="25"/>
      <c r="AJ136" s="25"/>
      <c r="AK136" s="25"/>
    </row>
    <row r="137" spans="12:37">
      <c r="L137" s="25" t="s">
        <v>200</v>
      </c>
      <c r="M137" s="25" t="s">
        <v>183</v>
      </c>
      <c r="N137" s="25" t="s">
        <v>499</v>
      </c>
      <c r="O137" s="25"/>
      <c r="P137" s="25" t="s">
        <v>339</v>
      </c>
      <c r="Q137" s="25" t="s">
        <v>190</v>
      </c>
      <c r="R137" s="25">
        <v>5.8999999999999996E-7</v>
      </c>
      <c r="S137" s="25"/>
      <c r="T137" s="25"/>
      <c r="U137" s="25"/>
      <c r="V137" s="25"/>
      <c r="W137" s="25"/>
      <c r="X137" s="20" t="str">
        <f t="shared" si="15"/>
        <v>メタン(CH4)原油又は天然ガスの生産</v>
      </c>
      <c r="Y137" s="20" t="str">
        <f t="shared" si="14"/>
        <v>メタン(CH4)原油又は天然ガスの生産陸上油田(通気弁及び随伴ガスの焼却を除く)</v>
      </c>
      <c r="Z137" s="47"/>
      <c r="AA137" s="20"/>
      <c r="AB137" s="20"/>
      <c r="AC137" s="20"/>
      <c r="AD137" s="20"/>
      <c r="AF137" s="25"/>
      <c r="AG137" s="25"/>
      <c r="AH137" s="25"/>
      <c r="AI137" s="25"/>
      <c r="AJ137" s="25"/>
      <c r="AK137" s="25"/>
    </row>
    <row r="138" spans="12:37">
      <c r="L138" s="25" t="s">
        <v>200</v>
      </c>
      <c r="M138" s="25" t="s">
        <v>183</v>
      </c>
      <c r="N138" s="25" t="s">
        <v>500</v>
      </c>
      <c r="O138" s="25"/>
      <c r="P138" s="25" t="s">
        <v>339</v>
      </c>
      <c r="Q138" s="25" t="s">
        <v>190</v>
      </c>
      <c r="R138" s="25">
        <v>2.5000000000000001E-5</v>
      </c>
      <c r="S138" s="25"/>
      <c r="T138" s="25"/>
      <c r="U138" s="25"/>
      <c r="V138" s="25"/>
      <c r="W138" s="25"/>
      <c r="X138" s="20" t="str">
        <f t="shared" si="15"/>
        <v>メタン(CH4)原油又は天然ガスの生産</v>
      </c>
      <c r="Y138" s="20" t="str">
        <f t="shared" si="14"/>
        <v>メタン(CH4)原油又は天然ガスの生産随伴ガスの焼却</v>
      </c>
      <c r="Z138" s="47"/>
      <c r="AA138" s="20"/>
      <c r="AB138" s="20"/>
      <c r="AC138" s="20"/>
      <c r="AD138" s="20"/>
      <c r="AF138" s="25"/>
      <c r="AG138" s="25"/>
      <c r="AH138" s="25"/>
      <c r="AI138" s="25"/>
      <c r="AJ138" s="25"/>
      <c r="AK138" s="25"/>
    </row>
    <row r="139" spans="12:37">
      <c r="L139" s="25" t="s">
        <v>200</v>
      </c>
      <c r="M139" s="25" t="s">
        <v>183</v>
      </c>
      <c r="N139" s="25" t="s">
        <v>501</v>
      </c>
      <c r="O139" s="25"/>
      <c r="P139" s="25" t="s">
        <v>1018</v>
      </c>
      <c r="Q139" s="25" t="s">
        <v>305</v>
      </c>
      <c r="R139" s="25">
        <v>2.3E-6</v>
      </c>
      <c r="S139" s="25"/>
      <c r="T139" s="25"/>
      <c r="U139" s="25"/>
      <c r="V139" s="25" t="s">
        <v>193</v>
      </c>
      <c r="W139" s="25"/>
      <c r="X139" s="20" t="str">
        <f t="shared" si="15"/>
        <v>メタン(CH4)原油又は天然ガスの生産</v>
      </c>
      <c r="Y139" s="20" t="str">
        <f t="shared" si="14"/>
        <v>メタン(CH4)原油又は天然ガスの生産陸上ガス田(通気弁及び随伴ガスの焼却を除く)</v>
      </c>
      <c r="Z139" s="47"/>
      <c r="AA139" s="20"/>
      <c r="AB139" s="20"/>
      <c r="AC139" s="20"/>
      <c r="AD139" s="20"/>
      <c r="AF139" s="25"/>
      <c r="AG139" s="25"/>
      <c r="AH139" s="25"/>
      <c r="AI139" s="25"/>
      <c r="AJ139" s="25"/>
      <c r="AK139" s="25"/>
    </row>
    <row r="140" spans="12:37">
      <c r="L140" s="25" t="s">
        <v>200</v>
      </c>
      <c r="M140" s="25" t="s">
        <v>183</v>
      </c>
      <c r="N140" s="25" t="s">
        <v>503</v>
      </c>
      <c r="O140" s="25"/>
      <c r="P140" s="25" t="s">
        <v>1018</v>
      </c>
      <c r="Q140" s="25" t="s">
        <v>305</v>
      </c>
      <c r="R140" s="25">
        <v>3.8000000000000001E-7</v>
      </c>
      <c r="S140" s="25"/>
      <c r="T140" s="25"/>
      <c r="U140" s="25"/>
      <c r="V140" s="25"/>
      <c r="W140" s="25" t="s">
        <v>502</v>
      </c>
      <c r="X140" s="20" t="str">
        <f t="shared" si="15"/>
        <v>メタン(CH4)原油又は天然ガスの生産</v>
      </c>
      <c r="Y140" s="20" t="str">
        <f t="shared" si="14"/>
        <v>メタン(CH4)原油又は天然ガスの生産海上ガス田(通気弁及び随伴ガスの焼却を除く)</v>
      </c>
      <c r="Z140" s="47"/>
      <c r="AA140" s="20"/>
      <c r="AB140" s="20"/>
      <c r="AC140" s="20"/>
      <c r="AD140" s="20"/>
      <c r="AF140" s="25"/>
      <c r="AG140" s="25"/>
      <c r="AH140" s="25"/>
      <c r="AI140" s="25"/>
      <c r="AJ140" s="25"/>
      <c r="AK140" s="25"/>
    </row>
    <row r="141" spans="12:37">
      <c r="L141" s="25" t="s">
        <v>200</v>
      </c>
      <c r="M141" s="25" t="s">
        <v>183</v>
      </c>
      <c r="N141" s="25" t="s">
        <v>504</v>
      </c>
      <c r="O141" s="25"/>
      <c r="P141" s="25" t="s">
        <v>1018</v>
      </c>
      <c r="Q141" s="25" t="s">
        <v>305</v>
      </c>
      <c r="R141" s="25">
        <v>7.6000000000000003E-7</v>
      </c>
      <c r="S141" s="25"/>
      <c r="T141" s="25"/>
      <c r="U141" s="25"/>
      <c r="V141" s="25"/>
      <c r="W141" s="25"/>
      <c r="X141" s="20" t="str">
        <f t="shared" si="15"/>
        <v>メタン(CH4)原油又は天然ガスの生産</v>
      </c>
      <c r="Y141" s="20" t="str">
        <f t="shared" si="14"/>
        <v>メタン(CH4)原油又は天然ガスの生産生産時の成分調整等の処理施設</v>
      </c>
      <c r="Z141" s="47"/>
      <c r="AA141" s="20"/>
      <c r="AB141" s="20"/>
      <c r="AC141" s="20"/>
      <c r="AD141" s="20"/>
      <c r="AF141" s="25"/>
      <c r="AG141" s="25"/>
      <c r="AH141" s="25"/>
      <c r="AI141" s="25"/>
      <c r="AJ141" s="25"/>
      <c r="AK141" s="25"/>
    </row>
    <row r="142" spans="12:37">
      <c r="L142" s="25" t="s">
        <v>200</v>
      </c>
      <c r="M142" s="25" t="s">
        <v>183</v>
      </c>
      <c r="N142" s="25" t="s">
        <v>505</v>
      </c>
      <c r="O142" s="25"/>
      <c r="P142" s="25" t="s">
        <v>1018</v>
      </c>
      <c r="Q142" s="25" t="s">
        <v>305</v>
      </c>
      <c r="R142" s="25">
        <v>7.5999999999999996E-10</v>
      </c>
      <c r="S142" s="25"/>
      <c r="T142" s="25"/>
      <c r="U142" s="25"/>
      <c r="V142" s="25"/>
      <c r="W142" s="28"/>
      <c r="X142" s="20" t="str">
        <f t="shared" si="15"/>
        <v>メタン(CH4)原油又は天然ガスの生産</v>
      </c>
      <c r="Y142" s="20" t="str">
        <f t="shared" si="14"/>
        <v>メタン(CH4)原油又は天然ガスの生産天然ガスの採取時における随伴ガスの焼却</v>
      </c>
      <c r="Z142" s="47"/>
      <c r="AA142" s="20"/>
      <c r="AB142" s="20"/>
      <c r="AC142" s="20"/>
      <c r="AD142" s="20"/>
      <c r="AF142" s="25"/>
      <c r="AG142" s="25"/>
      <c r="AH142" s="25"/>
      <c r="AI142" s="25"/>
      <c r="AJ142" s="25"/>
      <c r="AK142" s="25"/>
    </row>
    <row r="143" spans="12:37">
      <c r="L143" s="25" t="s">
        <v>200</v>
      </c>
      <c r="M143" s="25" t="s">
        <v>183</v>
      </c>
      <c r="N143" s="25" t="s">
        <v>506</v>
      </c>
      <c r="O143" s="25"/>
      <c r="P143" s="25" t="s">
        <v>1018</v>
      </c>
      <c r="Q143" s="25" t="s">
        <v>305</v>
      </c>
      <c r="R143" s="40">
        <v>1.2E-9</v>
      </c>
      <c r="S143" s="25"/>
      <c r="T143" s="25"/>
      <c r="U143" s="25"/>
      <c r="V143" s="25"/>
      <c r="W143" s="25"/>
      <c r="X143" s="20" t="str">
        <f t="shared" si="15"/>
        <v>メタン(CH4)原油又は天然ガスの生産</v>
      </c>
      <c r="Y143" s="20" t="str">
        <f t="shared" si="14"/>
        <v>メタン(CH4)原油又は天然ガスの生産天然ガスの処理時における随伴ガスの焼却</v>
      </c>
      <c r="Z143" s="47"/>
      <c r="AA143" s="20"/>
      <c r="AB143" s="20"/>
      <c r="AC143" s="20"/>
      <c r="AD143" s="20"/>
      <c r="AF143" s="25"/>
      <c r="AG143" s="25"/>
      <c r="AH143" s="25"/>
      <c r="AI143" s="25"/>
      <c r="AJ143" s="25"/>
      <c r="AK143" s="25"/>
    </row>
    <row r="144" spans="12:37">
      <c r="L144" s="25" t="s">
        <v>200</v>
      </c>
      <c r="M144" s="25" t="s">
        <v>183</v>
      </c>
      <c r="N144" s="25"/>
      <c r="O144" s="25"/>
      <c r="P144" s="20" t="s">
        <v>1017</v>
      </c>
      <c r="Q144" t="s">
        <v>192</v>
      </c>
      <c r="R144" s="41">
        <v>6.4000000000000001E-2</v>
      </c>
      <c r="S144" s="25"/>
      <c r="T144" s="25"/>
      <c r="U144" s="25"/>
      <c r="V144" s="25" t="s">
        <v>403</v>
      </c>
      <c r="W144" s="28"/>
      <c r="X144" s="20" t="str">
        <f t="shared" si="15"/>
        <v>メタン(CH4)原油又は天然ガスの生産</v>
      </c>
      <c r="Y144" s="20" t="str">
        <f t="shared" si="14"/>
        <v>メタン(CH4)原油又は天然ガスの生産</v>
      </c>
      <c r="Z144" s="47"/>
      <c r="AA144" s="20"/>
      <c r="AB144" s="20"/>
      <c r="AC144" s="20"/>
      <c r="AD144" s="20"/>
      <c r="AF144" s="25"/>
      <c r="AG144" s="25"/>
      <c r="AH144" s="25"/>
      <c r="AI144" s="25"/>
      <c r="AJ144" s="25"/>
      <c r="AK144" s="25"/>
    </row>
    <row r="145" spans="12:37">
      <c r="L145" s="25" t="s">
        <v>200</v>
      </c>
      <c r="M145" s="25" t="s">
        <v>404</v>
      </c>
      <c r="N145" s="25" t="s">
        <v>507</v>
      </c>
      <c r="O145" s="25"/>
      <c r="P145" s="25" t="s">
        <v>339</v>
      </c>
      <c r="Q145" s="25" t="s">
        <v>190</v>
      </c>
      <c r="R145" s="25">
        <v>5.4E-6</v>
      </c>
      <c r="S145" s="25"/>
      <c r="T145" s="25"/>
      <c r="U145" s="25"/>
      <c r="V145" s="25" t="s">
        <v>405</v>
      </c>
      <c r="W145" s="24" t="s">
        <v>403</v>
      </c>
      <c r="X145" s="20" t="str">
        <f t="shared" si="15"/>
        <v>メタン(CH4)原油の輸送</v>
      </c>
      <c r="Y145" s="20" t="str">
        <f t="shared" si="14"/>
        <v>メタン(CH4)原油の輸送原油(パイプライン)</v>
      </c>
      <c r="Z145" s="47"/>
      <c r="AA145" s="20"/>
      <c r="AB145" s="20"/>
      <c r="AC145" s="20"/>
      <c r="AD145" s="20"/>
      <c r="AF145" s="25"/>
      <c r="AG145" s="25"/>
      <c r="AH145" s="25"/>
      <c r="AI145" s="25"/>
      <c r="AJ145" s="25"/>
      <c r="AK145" s="25"/>
    </row>
    <row r="146" spans="12:37">
      <c r="L146" s="25" t="s">
        <v>200</v>
      </c>
      <c r="M146" s="25" t="s">
        <v>794</v>
      </c>
      <c r="N146" s="25" t="s">
        <v>1089</v>
      </c>
      <c r="O146" s="25"/>
      <c r="P146" s="25" t="s">
        <v>339</v>
      </c>
      <c r="Q146" s="25" t="s">
        <v>190</v>
      </c>
      <c r="R146" s="25">
        <v>2.5000000000000001E-5</v>
      </c>
      <c r="S146" s="28"/>
      <c r="T146" s="25"/>
      <c r="U146" s="25"/>
      <c r="V146" s="25"/>
      <c r="W146" s="25" t="s">
        <v>405</v>
      </c>
      <c r="X146" s="20" t="str">
        <f t="shared" si="15"/>
        <v>メタン(CH4)原油の輸送</v>
      </c>
      <c r="Y146" s="20" t="str">
        <f t="shared" si="14"/>
        <v>メタン(CH4)原油の輸送原油(タンクロリ、タンク貨車)</v>
      </c>
      <c r="Z146" s="47"/>
      <c r="AA146" s="20"/>
      <c r="AB146" s="20"/>
      <c r="AC146" s="20"/>
      <c r="AD146" s="20"/>
      <c r="AF146" s="25"/>
      <c r="AG146" s="25"/>
      <c r="AH146" s="25"/>
      <c r="AI146" s="25"/>
      <c r="AJ146" s="25"/>
      <c r="AK146" s="25"/>
    </row>
    <row r="147" spans="12:37">
      <c r="L147" s="25" t="s">
        <v>200</v>
      </c>
      <c r="M147" s="25" t="s">
        <v>794</v>
      </c>
      <c r="N147" s="25" t="s">
        <v>1066</v>
      </c>
      <c r="O147" s="25"/>
      <c r="P147" s="25" t="s">
        <v>339</v>
      </c>
      <c r="Q147" s="25" t="s">
        <v>190</v>
      </c>
      <c r="R147" s="25">
        <v>1.1E-4</v>
      </c>
      <c r="S147" s="24"/>
      <c r="T147" s="25"/>
      <c r="U147" s="25"/>
      <c r="V147" s="25"/>
      <c r="W147" s="25"/>
      <c r="X147" s="20" t="str">
        <f t="shared" si="15"/>
        <v>メタン(CH4)原油の輸送</v>
      </c>
      <c r="Y147" s="20" t="str">
        <f t="shared" si="14"/>
        <v>メタン(CH4)原油の輸送コンデンセト</v>
      </c>
      <c r="Z147" s="47"/>
      <c r="AA147" s="20"/>
      <c r="AB147" s="20"/>
      <c r="AC147" s="20"/>
      <c r="AD147" s="20"/>
      <c r="AF147" s="25"/>
      <c r="AG147" s="25"/>
      <c r="AH147" s="25"/>
      <c r="AI147" s="25"/>
      <c r="AJ147" s="25"/>
      <c r="AK147" s="25"/>
    </row>
    <row r="148" spans="12:37">
      <c r="L148" s="25" t="s">
        <v>200</v>
      </c>
      <c r="M148" s="25" t="s">
        <v>191</v>
      </c>
      <c r="N148" s="25" t="s">
        <v>508</v>
      </c>
      <c r="O148" s="25"/>
      <c r="P148" s="25" t="s">
        <v>339</v>
      </c>
      <c r="Q148" s="25" t="s">
        <v>190</v>
      </c>
      <c r="R148" s="25">
        <v>2.6000000000000001E-8</v>
      </c>
      <c r="S148" s="25"/>
      <c r="T148" s="25"/>
      <c r="U148" s="25"/>
      <c r="V148" s="25"/>
      <c r="W148" s="25"/>
      <c r="X148" s="20" t="str">
        <f t="shared" si="15"/>
        <v>メタン(CH4)原油の精製</v>
      </c>
      <c r="Y148" s="20" t="str">
        <f t="shared" si="14"/>
        <v>メタン(CH4)原油の精製貯蔵時</v>
      </c>
      <c r="Z148" s="47"/>
      <c r="AA148" s="20"/>
      <c r="AB148" s="20"/>
      <c r="AC148" s="20"/>
      <c r="AD148" s="20"/>
      <c r="AF148" s="25"/>
      <c r="AG148" s="25"/>
      <c r="AH148" s="25"/>
      <c r="AI148" s="25"/>
      <c r="AJ148" s="25"/>
      <c r="AK148" s="25"/>
    </row>
    <row r="149" spans="12:37">
      <c r="L149" s="25" t="s">
        <v>200</v>
      </c>
      <c r="M149" s="25" t="s">
        <v>191</v>
      </c>
      <c r="N149" s="25" t="s">
        <v>509</v>
      </c>
      <c r="O149" s="25"/>
      <c r="P149" s="25" t="s">
        <v>339</v>
      </c>
      <c r="Q149" s="25" t="s">
        <v>190</v>
      </c>
      <c r="R149" s="25">
        <v>2.3999999999999999E-6</v>
      </c>
      <c r="S149" s="25"/>
      <c r="T149" s="25"/>
      <c r="U149" s="25"/>
      <c r="V149" s="25"/>
      <c r="W149" s="25"/>
      <c r="X149" s="20" t="str">
        <f t="shared" si="15"/>
        <v>メタン(CH4)原油の精製</v>
      </c>
      <c r="Y149" s="20" t="str">
        <f t="shared" si="14"/>
        <v>メタン(CH4)原油の精製精製時</v>
      </c>
      <c r="Z149" s="47"/>
      <c r="AA149" s="20"/>
      <c r="AB149" s="20"/>
      <c r="AC149" s="20"/>
      <c r="AD149" s="20"/>
      <c r="AF149" s="25"/>
      <c r="AG149" s="25"/>
      <c r="AH149" s="25"/>
      <c r="AI149" s="25"/>
      <c r="AJ149" s="25"/>
      <c r="AK149" s="25"/>
    </row>
    <row r="150" spans="12:37" ht="19.5" customHeight="1">
      <c r="L150" s="25" t="s">
        <v>200</v>
      </c>
      <c r="M150" s="25" t="s">
        <v>191</v>
      </c>
      <c r="N150" s="25" t="s">
        <v>508</v>
      </c>
      <c r="O150" s="25"/>
      <c r="P150" s="25" t="s">
        <v>339</v>
      </c>
      <c r="Q150" s="25" t="s">
        <v>190</v>
      </c>
      <c r="R150" s="25">
        <v>2.9000000000000002E-8</v>
      </c>
      <c r="S150" s="25"/>
      <c r="T150" s="25"/>
      <c r="U150" s="25"/>
      <c r="V150" s="25"/>
      <c r="W150" s="25"/>
      <c r="X150" s="20" t="str">
        <f t="shared" si="15"/>
        <v>メタン(CH4)原油の精製</v>
      </c>
      <c r="Y150" s="20" t="str">
        <f t="shared" si="14"/>
        <v>メタン(CH4)原油の精製貯蔵時</v>
      </c>
      <c r="Z150" s="47"/>
      <c r="AA150" s="20"/>
      <c r="AB150" s="20"/>
      <c r="AC150" s="20"/>
      <c r="AD150" s="20"/>
      <c r="AF150" s="25"/>
      <c r="AG150" s="25"/>
      <c r="AH150" s="25"/>
      <c r="AI150" s="25"/>
      <c r="AJ150" s="25"/>
      <c r="AK150" s="25"/>
    </row>
    <row r="151" spans="12:37">
      <c r="L151" s="25" t="s">
        <v>200</v>
      </c>
      <c r="M151" s="25" t="s">
        <v>191</v>
      </c>
      <c r="N151" s="25" t="s">
        <v>509</v>
      </c>
      <c r="O151" s="25"/>
      <c r="P151" s="25" t="s">
        <v>339</v>
      </c>
      <c r="Q151" s="25" t="s">
        <v>190</v>
      </c>
      <c r="R151" s="25">
        <v>2.6000000000000001E-6</v>
      </c>
      <c r="S151" s="25"/>
      <c r="T151" s="25"/>
      <c r="U151" s="25"/>
      <c r="V151" s="25"/>
      <c r="W151" s="25"/>
      <c r="X151" s="20" t="str">
        <f t="shared" si="15"/>
        <v>メタン(CH4)原油の精製</v>
      </c>
      <c r="Y151" s="20" t="str">
        <f t="shared" si="14"/>
        <v>メタン(CH4)原油の精製精製時</v>
      </c>
      <c r="Z151" s="47"/>
      <c r="AA151" s="20"/>
      <c r="AB151" s="20"/>
      <c r="AC151" s="20"/>
      <c r="AD151" s="20"/>
      <c r="AF151" s="25"/>
      <c r="AG151" s="25"/>
      <c r="AH151" s="25"/>
      <c r="AI151" s="25"/>
      <c r="AJ151" s="25"/>
      <c r="AK151" s="25"/>
    </row>
    <row r="152" spans="12:37">
      <c r="L152" s="25" t="s">
        <v>200</v>
      </c>
      <c r="M152" s="25" t="s">
        <v>510</v>
      </c>
      <c r="N152" s="25"/>
      <c r="O152" s="25"/>
      <c r="P152" s="20" t="s">
        <v>1018</v>
      </c>
      <c r="Q152" t="s">
        <v>305</v>
      </c>
      <c r="R152" s="25">
        <v>1.1999999999999999E-7</v>
      </c>
      <c r="S152" s="25"/>
      <c r="T152" s="25"/>
      <c r="U152" s="25"/>
      <c r="V152" s="25" t="s">
        <v>1051</v>
      </c>
      <c r="W152" s="25"/>
      <c r="X152" s="20" t="str">
        <f t="shared" si="15"/>
        <v>メタン(CH4)天然ガスの輸送</v>
      </c>
      <c r="Y152" s="20" t="str">
        <f t="shared" si="14"/>
        <v>メタン(CH4)天然ガスの輸送</v>
      </c>
      <c r="Z152" s="47"/>
      <c r="AA152" s="20"/>
      <c r="AB152" s="20"/>
      <c r="AC152" s="20"/>
      <c r="AD152" s="20"/>
      <c r="AF152" s="25"/>
      <c r="AG152" s="25"/>
      <c r="AH152" s="25"/>
      <c r="AI152" s="25"/>
      <c r="AJ152" s="25"/>
      <c r="AK152" s="25"/>
    </row>
    <row r="153" spans="12:37">
      <c r="L153" s="25" t="s">
        <v>200</v>
      </c>
      <c r="M153" s="25" t="s">
        <v>189</v>
      </c>
      <c r="N153" s="25" t="s">
        <v>512</v>
      </c>
      <c r="O153" s="25"/>
      <c r="P153" s="25" t="s">
        <v>1021</v>
      </c>
      <c r="Q153" s="25" t="s">
        <v>187</v>
      </c>
      <c r="R153">
        <v>0.26</v>
      </c>
      <c r="S153" s="25"/>
      <c r="T153" s="25"/>
      <c r="U153" s="25"/>
      <c r="V153" s="25" t="s">
        <v>418</v>
      </c>
      <c r="W153" s="25" t="s">
        <v>511</v>
      </c>
      <c r="X153" s="20" t="str">
        <f t="shared" si="15"/>
        <v>メタン(CH4)都市ガスの製造</v>
      </c>
      <c r="Y153" s="20" t="str">
        <f t="shared" si="14"/>
        <v>メタン(CH4)都市ガスの製造液化天然ガス（LNG)</v>
      </c>
      <c r="Z153" s="47"/>
      <c r="AA153" s="20"/>
      <c r="AB153" s="20"/>
      <c r="AC153" s="20"/>
      <c r="AD153" s="20"/>
      <c r="AF153" s="25"/>
      <c r="AG153" s="25"/>
      <c r="AH153" s="25"/>
      <c r="AI153" s="25"/>
      <c r="AJ153" s="25"/>
      <c r="AK153" s="25"/>
    </row>
    <row r="154" spans="12:37">
      <c r="L154" s="25" t="s">
        <v>200</v>
      </c>
      <c r="M154" s="25" t="s">
        <v>189</v>
      </c>
      <c r="N154" s="25" t="s">
        <v>319</v>
      </c>
      <c r="O154" s="25"/>
      <c r="P154" s="25" t="s">
        <v>1021</v>
      </c>
      <c r="Q154" s="25" t="s">
        <v>187</v>
      </c>
      <c r="R154" s="25">
        <v>0.26</v>
      </c>
      <c r="S154" s="25"/>
      <c r="T154" s="25"/>
      <c r="U154" s="25"/>
      <c r="V154" s="25"/>
      <c r="W154" s="25" t="s">
        <v>418</v>
      </c>
      <c r="X154" s="20" t="str">
        <f t="shared" si="15"/>
        <v>メタン(CH4)都市ガスの製造</v>
      </c>
      <c r="Y154" s="20" t="str">
        <f t="shared" si="14"/>
        <v>メタン(CH4)都市ガスの製造天然ガス(液化天然ガス(LNG)を除く。)</v>
      </c>
      <c r="Z154" s="47"/>
      <c r="AA154" s="20"/>
      <c r="AB154" s="20"/>
      <c r="AC154" s="20"/>
      <c r="AD154" s="20"/>
      <c r="AF154" s="25"/>
      <c r="AG154" s="25"/>
      <c r="AH154" s="25"/>
      <c r="AI154" s="25"/>
      <c r="AJ154" s="25"/>
      <c r="AK154" s="25"/>
    </row>
    <row r="155" spans="12:37">
      <c r="L155" s="25" t="s">
        <v>200</v>
      </c>
      <c r="M155" s="32" t="s">
        <v>513</v>
      </c>
      <c r="N155" s="25"/>
      <c r="O155" s="25"/>
      <c r="P155" s="25" t="s">
        <v>1018</v>
      </c>
      <c r="Q155" s="25" t="s">
        <v>305</v>
      </c>
      <c r="R155" s="25">
        <v>1E-8</v>
      </c>
      <c r="S155" s="25"/>
      <c r="T155" s="25"/>
      <c r="U155" s="25"/>
      <c r="V155" s="25" t="s">
        <v>1052</v>
      </c>
      <c r="X155" s="20" t="str">
        <f t="shared" si="15"/>
        <v>メタン(CH4)都市ガスの供給</v>
      </c>
      <c r="Y155" s="20" t="str">
        <f t="shared" si="14"/>
        <v>メタン(CH4)都市ガスの供給</v>
      </c>
      <c r="Z155" s="47"/>
      <c r="AA155" s="20"/>
      <c r="AB155" s="20"/>
      <c r="AC155" s="20"/>
      <c r="AD155" s="20"/>
      <c r="AF155" s="25"/>
      <c r="AG155" s="25"/>
      <c r="AH155" s="25"/>
      <c r="AI155" s="25"/>
      <c r="AJ155" s="25"/>
      <c r="AK155" s="25"/>
    </row>
    <row r="156" spans="12:37">
      <c r="L156" s="25" t="s">
        <v>200</v>
      </c>
      <c r="M156" s="25" t="s">
        <v>406</v>
      </c>
      <c r="N156" s="25"/>
      <c r="O156" s="25"/>
      <c r="P156" s="25" t="s">
        <v>1016</v>
      </c>
      <c r="Q156" s="25" t="s">
        <v>197</v>
      </c>
      <c r="R156" s="42">
        <v>1.7E-5</v>
      </c>
      <c r="S156" s="25"/>
      <c r="T156" s="25"/>
      <c r="U156" s="25"/>
      <c r="V156" s="25"/>
      <c r="W156" s="25" t="s">
        <v>514</v>
      </c>
      <c r="X156" s="20" t="str">
        <f t="shared" si="15"/>
        <v>メタン(CH4)地熱発電施設における蒸気の生産</v>
      </c>
      <c r="Y156" s="20" t="str">
        <f t="shared" si="14"/>
        <v>メタン(CH4)地熱発電施設における蒸気の生産</v>
      </c>
      <c r="Z156" s="47"/>
      <c r="AA156" s="20"/>
      <c r="AB156" s="20"/>
      <c r="AC156" s="20"/>
      <c r="AD156" s="20"/>
      <c r="AF156" s="25"/>
      <c r="AG156" s="25"/>
      <c r="AH156" s="25"/>
      <c r="AI156" s="25"/>
      <c r="AJ156" s="25"/>
      <c r="AK156" s="25"/>
    </row>
    <row r="157" spans="12:37">
      <c r="L157" s="25" t="s">
        <v>200</v>
      </c>
      <c r="M157" s="25" t="s">
        <v>515</v>
      </c>
      <c r="N157" s="25" t="s">
        <v>516</v>
      </c>
      <c r="O157" s="25"/>
      <c r="P157" s="25" t="s">
        <v>1016</v>
      </c>
      <c r="Q157" s="25" t="s">
        <v>197</v>
      </c>
      <c r="R157" s="25">
        <v>6.0000000000000001E-3</v>
      </c>
      <c r="S157" s="25"/>
      <c r="T157" s="25"/>
      <c r="U157" s="25"/>
      <c r="V157" s="25" t="s">
        <v>1053</v>
      </c>
      <c r="W157" s="25"/>
      <c r="X157" s="20" t="str">
        <f t="shared" si="15"/>
        <v>メタン(CH4)エチレン等の製造</v>
      </c>
      <c r="Y157" s="20" t="str">
        <f t="shared" si="14"/>
        <v>メタン(CH4)エチレン等の製造エチレン(エタンからの製造)</v>
      </c>
      <c r="Z157" s="47"/>
      <c r="AA157" s="20"/>
      <c r="AB157" s="20"/>
      <c r="AC157" s="20"/>
      <c r="AD157" s="20"/>
      <c r="AF157" s="25"/>
      <c r="AG157" s="25"/>
      <c r="AH157" s="25"/>
      <c r="AI157" s="25"/>
      <c r="AJ157" s="25"/>
      <c r="AK157" s="25"/>
    </row>
    <row r="158" spans="12:37">
      <c r="L158" s="25" t="s">
        <v>200</v>
      </c>
      <c r="M158" s="25" t="s">
        <v>515</v>
      </c>
      <c r="N158" s="25" t="s">
        <v>518</v>
      </c>
      <c r="O158" s="25"/>
      <c r="P158" s="25" t="s">
        <v>1016</v>
      </c>
      <c r="Q158" s="25" t="s">
        <v>197</v>
      </c>
      <c r="R158" s="39">
        <v>3.0000000000000001E-3</v>
      </c>
      <c r="S158" s="25"/>
      <c r="T158" s="25"/>
      <c r="U158" s="25"/>
      <c r="V158" s="25"/>
      <c r="W158" s="25" t="s">
        <v>517</v>
      </c>
      <c r="X158" s="20" t="str">
        <f t="shared" si="15"/>
        <v>メタン(CH4)エチレン等の製造</v>
      </c>
      <c r="Y158" s="20" t="str">
        <f t="shared" si="14"/>
        <v>メタン(CH4)エチレン等の製造エチレン(ナフサからの製造)</v>
      </c>
      <c r="Z158" s="47"/>
      <c r="AA158" s="20"/>
      <c r="AB158" s="20"/>
      <c r="AC158" s="20"/>
      <c r="AD158" s="20"/>
      <c r="AF158" s="25"/>
      <c r="AG158" s="25"/>
      <c r="AH158" s="25"/>
      <c r="AI158" s="25"/>
      <c r="AJ158" s="25"/>
      <c r="AK158" s="25"/>
    </row>
    <row r="159" spans="12:37">
      <c r="L159" s="25" t="s">
        <v>200</v>
      </c>
      <c r="M159" s="25" t="s">
        <v>515</v>
      </c>
      <c r="N159" s="25" t="s">
        <v>431</v>
      </c>
      <c r="O159" s="25"/>
      <c r="P159" s="25" t="s">
        <v>1016</v>
      </c>
      <c r="Q159" s="25" t="s">
        <v>197</v>
      </c>
      <c r="R159" s="39">
        <v>3.0000000000000001E-3</v>
      </c>
      <c r="S159" s="25"/>
      <c r="T159" s="25"/>
      <c r="U159" s="25"/>
      <c r="V159" s="25"/>
      <c r="W159" s="25"/>
      <c r="X159" s="20" t="str">
        <f t="shared" si="15"/>
        <v>メタン(CH4)エチレン等の製造</v>
      </c>
      <c r="Y159" s="20" t="str">
        <f t="shared" si="14"/>
        <v>メタン(CH4)エチレン等の製造エチレン(その他原料からの製造)</v>
      </c>
      <c r="Z159" s="47"/>
      <c r="AA159" s="20"/>
      <c r="AB159" s="20"/>
      <c r="AC159" s="20"/>
      <c r="AD159" s="20"/>
      <c r="AF159" s="25"/>
      <c r="AG159" s="25"/>
      <c r="AH159" s="25"/>
      <c r="AI159" s="25"/>
      <c r="AJ159" s="25"/>
      <c r="AK159" s="25"/>
    </row>
    <row r="160" spans="12:37">
      <c r="L160" s="25" t="s">
        <v>200</v>
      </c>
      <c r="M160" s="25" t="s">
        <v>515</v>
      </c>
      <c r="N160" s="25" t="s">
        <v>432</v>
      </c>
      <c r="O160" s="25"/>
      <c r="P160" s="25" t="s">
        <v>1016</v>
      </c>
      <c r="Q160" s="25" t="s">
        <v>197</v>
      </c>
      <c r="R160" s="39">
        <v>1.8E-3</v>
      </c>
      <c r="S160" s="25"/>
      <c r="T160" s="25"/>
      <c r="U160" s="25"/>
      <c r="V160" s="25"/>
      <c r="W160" s="25"/>
      <c r="X160" s="20" t="str">
        <f t="shared" si="15"/>
        <v>メタン(CH4)エチレン等の製造</v>
      </c>
      <c r="Y160" s="20" t="str">
        <f t="shared" si="14"/>
        <v>メタン(CH4)エチレン等の製造酸化エチレン</v>
      </c>
      <c r="Z160" s="47"/>
      <c r="AA160" s="20"/>
      <c r="AB160" s="20"/>
      <c r="AC160" s="20"/>
      <c r="AD160" s="20"/>
      <c r="AF160" s="25"/>
      <c r="AG160" s="25"/>
      <c r="AH160" s="25"/>
      <c r="AI160" s="25"/>
      <c r="AJ160" s="25"/>
      <c r="AK160" s="25"/>
    </row>
    <row r="161" spans="12:37">
      <c r="L161" s="25" t="s">
        <v>200</v>
      </c>
      <c r="M161" s="25" t="s">
        <v>515</v>
      </c>
      <c r="N161" s="25" t="s">
        <v>1071</v>
      </c>
      <c r="O161" s="25"/>
      <c r="P161" s="25" t="s">
        <v>1016</v>
      </c>
      <c r="Q161" s="25" t="s">
        <v>197</v>
      </c>
      <c r="R161" s="25">
        <v>2.9000000000000001E-2</v>
      </c>
      <c r="S161" s="25"/>
      <c r="T161" s="25"/>
      <c r="U161" s="25"/>
      <c r="V161" s="25"/>
      <c r="W161" s="25"/>
      <c r="X161" s="20" t="str">
        <f t="shared" si="15"/>
        <v>メタン(CH4)エチレン等の製造</v>
      </c>
      <c r="Y161" s="20" t="str">
        <f t="shared" si="14"/>
        <v>メタン(CH4)エチレン等の製造カボンブラック</v>
      </c>
      <c r="Z161" s="47"/>
      <c r="AA161" s="20"/>
      <c r="AB161" s="20"/>
      <c r="AC161" s="20"/>
      <c r="AD161" s="20"/>
      <c r="AF161" s="25"/>
      <c r="AG161" s="25"/>
      <c r="AH161" s="25"/>
      <c r="AI161" s="25"/>
      <c r="AJ161" s="25"/>
      <c r="AK161" s="25"/>
    </row>
    <row r="162" spans="12:37">
      <c r="L162" s="25" t="s">
        <v>200</v>
      </c>
      <c r="M162" s="25" t="s">
        <v>515</v>
      </c>
      <c r="N162" s="25" t="s">
        <v>314</v>
      </c>
      <c r="O162" s="25"/>
      <c r="P162" s="25" t="s">
        <v>1016</v>
      </c>
      <c r="Q162" s="25" t="s">
        <v>197</v>
      </c>
      <c r="R162" s="25">
        <v>3.1000000000000001E-5</v>
      </c>
      <c r="S162" s="25"/>
      <c r="T162" s="25"/>
      <c r="U162" s="25"/>
      <c r="V162" s="25"/>
      <c r="W162" s="25"/>
      <c r="X162" s="20" t="str">
        <f t="shared" si="15"/>
        <v>メタン(CH4)エチレン等の製造</v>
      </c>
      <c r="Y162" s="20" t="str">
        <f t="shared" si="14"/>
        <v>メタン(CH4)エチレン等の製造スチレン</v>
      </c>
      <c r="Z162" s="47"/>
      <c r="AA162" s="20"/>
      <c r="AB162" s="20"/>
      <c r="AC162" s="20"/>
      <c r="AD162" s="20"/>
      <c r="AF162" s="25"/>
      <c r="AG162" s="25"/>
      <c r="AH162" s="25"/>
      <c r="AI162" s="25"/>
      <c r="AJ162" s="25"/>
      <c r="AK162" s="25"/>
    </row>
    <row r="163" spans="12:37">
      <c r="L163" s="25" t="s">
        <v>200</v>
      </c>
      <c r="M163" s="25" t="s">
        <v>186</v>
      </c>
      <c r="N163" s="25" t="s">
        <v>313</v>
      </c>
      <c r="O163" s="25"/>
      <c r="P163" s="25" t="s">
        <v>1022</v>
      </c>
      <c r="Q163" s="25" t="s">
        <v>519</v>
      </c>
      <c r="R163" s="25">
        <v>0.1</v>
      </c>
      <c r="S163" s="25"/>
      <c r="T163" s="25"/>
      <c r="U163" s="25"/>
      <c r="V163" s="25" t="s">
        <v>520</v>
      </c>
      <c r="W163" s="25"/>
      <c r="X163" s="20" t="str">
        <f t="shared" si="15"/>
        <v>メタン(CH4)家畜の飼養(消化管内発酵)</v>
      </c>
      <c r="Y163" s="20" t="str">
        <f t="shared" si="14"/>
        <v>メタン(CH4)家畜の飼養(消化管内発酵)乳用牛</v>
      </c>
      <c r="Z163" s="47"/>
      <c r="AA163" s="20"/>
      <c r="AB163" s="20"/>
      <c r="AC163" s="20"/>
      <c r="AD163" s="20"/>
      <c r="AF163" s="25"/>
      <c r="AG163" s="25"/>
      <c r="AH163" s="25"/>
      <c r="AI163" s="25"/>
      <c r="AJ163" s="25"/>
      <c r="AK163" s="25"/>
    </row>
    <row r="164" spans="12:37">
      <c r="L164" s="25" t="s">
        <v>200</v>
      </c>
      <c r="M164" s="25" t="s">
        <v>186</v>
      </c>
      <c r="N164" s="25" t="s">
        <v>312</v>
      </c>
      <c r="O164" s="25"/>
      <c r="P164" s="25" t="s">
        <v>1022</v>
      </c>
      <c r="Q164" s="25" t="s">
        <v>519</v>
      </c>
      <c r="R164" s="34">
        <v>6.3E-2</v>
      </c>
      <c r="S164" s="25"/>
      <c r="T164" s="25"/>
      <c r="U164" s="25"/>
      <c r="V164" s="25"/>
      <c r="W164" s="25" t="s">
        <v>520</v>
      </c>
      <c r="X164" s="20" t="str">
        <f t="shared" si="15"/>
        <v>メタン(CH4)家畜の飼養(消化管内発酵)</v>
      </c>
      <c r="Y164" s="20" t="str">
        <f t="shared" si="14"/>
        <v>メタン(CH4)家畜の飼養(消化管内発酵)肉用牛</v>
      </c>
      <c r="Z164" s="47"/>
      <c r="AA164" s="20"/>
      <c r="AB164" s="20"/>
      <c r="AC164" s="20"/>
      <c r="AD164" s="20"/>
      <c r="AF164" s="25"/>
      <c r="AG164" s="25"/>
      <c r="AH164" s="25"/>
      <c r="AI164" s="25"/>
      <c r="AJ164" s="25"/>
      <c r="AK164" s="25"/>
    </row>
    <row r="165" spans="12:37">
      <c r="L165" s="25" t="s">
        <v>200</v>
      </c>
      <c r="M165" s="25" t="s">
        <v>186</v>
      </c>
      <c r="N165" s="25" t="s">
        <v>310</v>
      </c>
      <c r="O165" s="25"/>
      <c r="P165" s="25" t="s">
        <v>1022</v>
      </c>
      <c r="Q165" s="25" t="s">
        <v>519</v>
      </c>
      <c r="R165" s="25">
        <v>1.7999999999999999E-2</v>
      </c>
      <c r="S165" s="25"/>
      <c r="T165" s="25"/>
      <c r="U165" s="25"/>
      <c r="V165" s="25"/>
      <c r="W165" s="25"/>
      <c r="X165" s="20" t="str">
        <f t="shared" si="15"/>
        <v>メタン(CH4)家畜の飼養(消化管内発酵)</v>
      </c>
      <c r="Y165" s="20" t="str">
        <f t="shared" si="14"/>
        <v>メタン(CH4)家畜の飼養(消化管内発酵)馬</v>
      </c>
      <c r="Z165" s="47"/>
      <c r="AF165" s="25"/>
      <c r="AG165" s="25"/>
      <c r="AH165" s="25"/>
      <c r="AI165" s="25"/>
      <c r="AJ165" s="25"/>
      <c r="AK165" s="25"/>
    </row>
    <row r="166" spans="12:37">
      <c r="L166" s="25" t="s">
        <v>200</v>
      </c>
      <c r="M166" s="25" t="s">
        <v>186</v>
      </c>
      <c r="N166" s="25" t="s">
        <v>309</v>
      </c>
      <c r="O166" s="25"/>
      <c r="P166" s="25" t="s">
        <v>1022</v>
      </c>
      <c r="Q166" s="25" t="s">
        <v>519</v>
      </c>
      <c r="R166" s="25">
        <v>8.0000000000000002E-3</v>
      </c>
      <c r="S166" s="25"/>
      <c r="T166" s="25"/>
      <c r="U166" s="25"/>
      <c r="V166" s="25"/>
      <c r="W166" s="25"/>
      <c r="X166" s="20" t="str">
        <f t="shared" si="15"/>
        <v>メタン(CH4)家畜の飼養(消化管内発酵)</v>
      </c>
      <c r="Y166" s="20" t="str">
        <f t="shared" si="14"/>
        <v>メタン(CH4)家畜の飼養(消化管内発酵)めん羊</v>
      </c>
      <c r="Z166" s="47"/>
      <c r="AA166" s="20"/>
      <c r="AB166" s="20"/>
      <c r="AC166" s="20"/>
      <c r="AD166" s="20"/>
      <c r="AF166" s="25"/>
      <c r="AG166" s="25"/>
      <c r="AH166" s="25"/>
      <c r="AI166" s="25"/>
      <c r="AJ166" s="25"/>
      <c r="AK166" s="25"/>
    </row>
    <row r="167" spans="12:37">
      <c r="L167" s="25" t="s">
        <v>200</v>
      </c>
      <c r="M167" s="25" t="s">
        <v>186</v>
      </c>
      <c r="N167" s="25" t="s">
        <v>308</v>
      </c>
      <c r="O167" s="25"/>
      <c r="P167" s="25" t="s">
        <v>1022</v>
      </c>
      <c r="Q167" s="25" t="s">
        <v>519</v>
      </c>
      <c r="R167" s="39">
        <v>5.0000000000000001E-3</v>
      </c>
      <c r="S167" s="25"/>
      <c r="T167" s="25"/>
      <c r="U167" s="25"/>
      <c r="V167" s="25"/>
      <c r="W167" s="25"/>
      <c r="X167" s="20" t="str">
        <f t="shared" si="15"/>
        <v>メタン(CH4)家畜の飼養(消化管内発酵)</v>
      </c>
      <c r="Y167" s="20" t="str">
        <f t="shared" si="14"/>
        <v>メタン(CH4)家畜の飼養(消化管内発酵)山羊</v>
      </c>
      <c r="Z167" s="47"/>
      <c r="AA167" s="20"/>
      <c r="AB167" s="20"/>
      <c r="AC167" s="20"/>
      <c r="AD167" s="20"/>
      <c r="AF167" s="25"/>
      <c r="AG167" s="25"/>
      <c r="AH167" s="25"/>
      <c r="AI167" s="25"/>
      <c r="AJ167" s="25"/>
      <c r="AK167" s="25"/>
    </row>
    <row r="168" spans="12:37">
      <c r="L168" s="25" t="s">
        <v>200</v>
      </c>
      <c r="M168" s="25" t="s">
        <v>186</v>
      </c>
      <c r="N168" s="25" t="s">
        <v>311</v>
      </c>
      <c r="O168" s="25"/>
      <c r="P168" s="25" t="s">
        <v>1022</v>
      </c>
      <c r="Q168" s="25" t="s">
        <v>519</v>
      </c>
      <c r="R168" s="39">
        <v>1.4E-3</v>
      </c>
      <c r="S168" s="25"/>
      <c r="T168" s="25"/>
      <c r="U168" s="25"/>
      <c r="V168" s="25"/>
      <c r="W168" s="25"/>
      <c r="X168" s="20" t="str">
        <f t="shared" si="15"/>
        <v>メタン(CH4)家畜の飼養(消化管内発酵)</v>
      </c>
      <c r="Y168" s="20" t="str">
        <f t="shared" si="14"/>
        <v>メタン(CH4)家畜の飼養(消化管内発酵)豚</v>
      </c>
      <c r="Z168" s="47"/>
      <c r="AA168" s="20"/>
      <c r="AB168" s="20"/>
      <c r="AC168" s="20"/>
      <c r="AD168" s="20"/>
      <c r="AF168" s="25"/>
      <c r="AG168" s="25"/>
      <c r="AH168" s="25"/>
      <c r="AI168" s="25"/>
      <c r="AJ168" s="25"/>
      <c r="AK168" s="25"/>
    </row>
    <row r="169" spans="12:37">
      <c r="L169" s="25" t="s">
        <v>200</v>
      </c>
      <c r="M169" s="25" t="s">
        <v>186</v>
      </c>
      <c r="N169" s="25" t="s">
        <v>307</v>
      </c>
      <c r="O169" s="25"/>
      <c r="P169" s="25" t="s">
        <v>1022</v>
      </c>
      <c r="Q169" s="25" t="s">
        <v>519</v>
      </c>
      <c r="R169" s="25">
        <v>5.5E-2</v>
      </c>
      <c r="S169" s="25"/>
      <c r="T169" s="25"/>
      <c r="U169" s="25"/>
      <c r="V169" s="25"/>
      <c r="W169" s="25"/>
      <c r="X169" s="20" t="str">
        <f t="shared" si="15"/>
        <v>メタン(CH4)家畜の飼養(消化管内発酵)</v>
      </c>
      <c r="Y169" s="20" t="str">
        <f t="shared" si="14"/>
        <v>メタン(CH4)家畜の飼養(消化管内発酵)水牛</v>
      </c>
      <c r="Z169" s="47"/>
      <c r="AA169" s="20"/>
      <c r="AB169" s="20"/>
      <c r="AC169" s="20"/>
      <c r="AD169" s="20"/>
      <c r="AF169" s="25"/>
      <c r="AG169" s="25"/>
      <c r="AH169" s="25"/>
      <c r="AI169" s="25"/>
      <c r="AJ169" s="25"/>
      <c r="AK169" s="25"/>
    </row>
    <row r="170" spans="12:37">
      <c r="L170" s="25" t="s">
        <v>200</v>
      </c>
      <c r="M170" s="25" t="s">
        <v>521</v>
      </c>
      <c r="N170" s="25" t="s">
        <v>522</v>
      </c>
      <c r="O170" s="25"/>
      <c r="P170" s="25" t="s">
        <v>1016</v>
      </c>
      <c r="Q170" s="25" t="s">
        <v>197</v>
      </c>
      <c r="R170" s="25">
        <v>2E-3</v>
      </c>
      <c r="S170" s="25"/>
      <c r="T170" s="25"/>
      <c r="U170" s="25"/>
      <c r="V170" s="25" t="s">
        <v>1054</v>
      </c>
      <c r="W170" s="25"/>
      <c r="X170" s="20" t="str">
        <f t="shared" si="15"/>
        <v>メタン(CH4)家畜の排せつ物の管理</v>
      </c>
      <c r="Y170" s="20" t="str">
        <f t="shared" si="14"/>
        <v>メタン(CH4)家畜の排せつ物の管理牛(天日乾燥)</v>
      </c>
      <c r="Z170" s="47"/>
      <c r="AA170" s="45"/>
      <c r="AB170" s="45"/>
      <c r="AC170" s="45"/>
      <c r="AD170" s="45"/>
      <c r="AF170" s="25"/>
      <c r="AG170" s="25"/>
      <c r="AH170" s="25"/>
      <c r="AI170" s="25"/>
      <c r="AJ170" s="25"/>
      <c r="AK170" s="25"/>
    </row>
    <row r="171" spans="12:37">
      <c r="L171" s="25" t="s">
        <v>200</v>
      </c>
      <c r="M171" s="25" t="s">
        <v>178</v>
      </c>
      <c r="N171" s="25" t="s">
        <v>524</v>
      </c>
      <c r="O171" s="25"/>
      <c r="P171" s="25" t="s">
        <v>1016</v>
      </c>
      <c r="Q171" s="25" t="s">
        <v>197</v>
      </c>
      <c r="R171" s="39">
        <v>0</v>
      </c>
      <c r="S171" s="25"/>
      <c r="T171" s="25"/>
      <c r="U171" s="25"/>
      <c r="V171" s="25"/>
      <c r="W171" s="25" t="s">
        <v>523</v>
      </c>
      <c r="X171" s="20" t="str">
        <f t="shared" si="15"/>
        <v>メタン(CH4)家畜の排せつ物の管理</v>
      </c>
      <c r="Y171" s="20" t="str">
        <f t="shared" si="14"/>
        <v>メタン(CH4)家畜の排せつ物の管理牛(火力乾燥)</v>
      </c>
      <c r="Z171" s="47"/>
      <c r="AA171" s="20"/>
      <c r="AB171" s="20"/>
      <c r="AC171" s="20"/>
      <c r="AD171" s="20"/>
      <c r="AF171" s="25"/>
      <c r="AG171" s="25"/>
      <c r="AH171" s="25"/>
      <c r="AI171" s="25"/>
      <c r="AJ171" s="25"/>
      <c r="AK171" s="25"/>
    </row>
    <row r="172" spans="12:37">
      <c r="L172" s="25" t="s">
        <v>200</v>
      </c>
      <c r="M172" s="25" t="s">
        <v>178</v>
      </c>
      <c r="N172" s="25" t="s">
        <v>525</v>
      </c>
      <c r="O172" s="25"/>
      <c r="P172" s="25" t="s">
        <v>1016</v>
      </c>
      <c r="Q172" s="25" t="s">
        <v>197</v>
      </c>
      <c r="R172" s="34">
        <v>1.1000000000000001E-3</v>
      </c>
      <c r="S172" s="25"/>
      <c r="T172" s="25"/>
      <c r="U172" s="25"/>
      <c r="V172" s="25"/>
      <c r="W172" s="25"/>
      <c r="X172" s="20" t="str">
        <f t="shared" si="15"/>
        <v>メタン(CH4)家畜の排せつ物の管理</v>
      </c>
      <c r="Y172" s="20" t="str">
        <f t="shared" si="14"/>
        <v>メタン(CH4)家畜の排せつ物の管理乳用牛(強制発酵)</v>
      </c>
      <c r="Z172" s="47"/>
      <c r="AA172" s="20"/>
      <c r="AB172" s="20"/>
      <c r="AC172" s="20"/>
      <c r="AD172" s="20"/>
      <c r="AF172" s="25"/>
      <c r="AG172" s="25"/>
      <c r="AH172" s="25"/>
      <c r="AI172" s="25"/>
      <c r="AJ172" s="25"/>
      <c r="AK172" s="25"/>
    </row>
    <row r="173" spans="12:37">
      <c r="L173" s="25" t="s">
        <v>200</v>
      </c>
      <c r="M173" s="25" t="s">
        <v>178</v>
      </c>
      <c r="N173" s="25" t="s">
        <v>526</v>
      </c>
      <c r="O173" s="25"/>
      <c r="P173" s="25" t="s">
        <v>1016</v>
      </c>
      <c r="Q173" s="25" t="s">
        <v>197</v>
      </c>
      <c r="R173" s="25">
        <v>1.1000000000000001E-3</v>
      </c>
      <c r="S173" s="25"/>
      <c r="T173" s="25"/>
      <c r="U173" s="25"/>
      <c r="V173" s="25"/>
      <c r="W173" s="25"/>
      <c r="X173" s="20" t="str">
        <f t="shared" si="15"/>
        <v>メタン(CH4)家畜の排せつ物の管理</v>
      </c>
      <c r="Y173" s="20" t="str">
        <f t="shared" si="14"/>
        <v>メタン(CH4)家畜の排せつ物の管理肉用牛(強制発酵)</v>
      </c>
      <c r="Z173" s="47"/>
      <c r="AA173" s="20"/>
      <c r="AB173" s="20"/>
      <c r="AC173" s="20"/>
      <c r="AD173" s="20"/>
      <c r="AF173" s="25"/>
      <c r="AG173" s="25"/>
      <c r="AH173" s="25"/>
      <c r="AI173" s="25"/>
      <c r="AJ173" s="25"/>
      <c r="AK173" s="25"/>
    </row>
    <row r="174" spans="12:37">
      <c r="L174" s="25" t="s">
        <v>200</v>
      </c>
      <c r="M174" s="25" t="s">
        <v>178</v>
      </c>
      <c r="N174" s="25" t="s">
        <v>527</v>
      </c>
      <c r="O174" s="25"/>
      <c r="P174" s="25" t="s">
        <v>1016</v>
      </c>
      <c r="Q174" s="25" t="s">
        <v>197</v>
      </c>
      <c r="R174" s="25">
        <v>3.7999999999999999E-2</v>
      </c>
      <c r="S174" s="25"/>
      <c r="T174" s="25"/>
      <c r="U174" s="25"/>
      <c r="V174" s="25"/>
      <c r="W174" s="25"/>
      <c r="X174" s="20" t="str">
        <f t="shared" si="15"/>
        <v>メタン(CH4)家畜の排せつ物の管理</v>
      </c>
      <c r="Y174" s="20" t="str">
        <f t="shared" si="14"/>
        <v>メタン(CH4)家畜の排せつ物の管理乳用牛(堆積発酵)</v>
      </c>
      <c r="Z174" s="47"/>
      <c r="AA174" s="20"/>
      <c r="AB174" s="20"/>
      <c r="AC174" s="20"/>
      <c r="AD174" s="20"/>
      <c r="AF174" s="25"/>
      <c r="AG174" s="25"/>
      <c r="AH174" s="25"/>
      <c r="AI174" s="25"/>
      <c r="AJ174" s="25"/>
      <c r="AK174" s="25"/>
    </row>
    <row r="175" spans="12:37">
      <c r="L175" s="25" t="s">
        <v>200</v>
      </c>
      <c r="M175" s="25" t="s">
        <v>178</v>
      </c>
      <c r="N175" s="25" t="s">
        <v>528</v>
      </c>
      <c r="O175" s="25"/>
      <c r="P175" s="25" t="s">
        <v>1016</v>
      </c>
      <c r="Q175" s="25" t="s">
        <v>197</v>
      </c>
      <c r="R175" s="25">
        <v>1.2999999999999999E-3</v>
      </c>
      <c r="S175" s="25"/>
      <c r="T175" s="25"/>
      <c r="U175" s="25"/>
      <c r="V175" s="25"/>
      <c r="W175" s="25"/>
      <c r="X175" s="20" t="str">
        <f t="shared" si="15"/>
        <v>メタン(CH4)家畜の排せつ物の管理</v>
      </c>
      <c r="Y175" s="20" t="str">
        <f t="shared" si="14"/>
        <v>メタン(CH4)家畜の排せつ物の管理肉用牛(堆積発酵)</v>
      </c>
      <c r="Z175" s="47"/>
      <c r="AA175" s="20"/>
      <c r="AB175" s="20"/>
      <c r="AC175" s="20"/>
      <c r="AD175" s="20"/>
      <c r="AF175" s="25"/>
      <c r="AG175" s="25"/>
      <c r="AH175" s="25"/>
      <c r="AI175" s="25"/>
      <c r="AJ175" s="25"/>
      <c r="AK175" s="25"/>
    </row>
    <row r="176" spans="12:37">
      <c r="L176" s="25" t="s">
        <v>200</v>
      </c>
      <c r="M176" s="25" t="s">
        <v>178</v>
      </c>
      <c r="N176" s="25" t="s">
        <v>529</v>
      </c>
      <c r="O176" s="25"/>
      <c r="P176" s="25" t="s">
        <v>1016</v>
      </c>
      <c r="Q176" s="25" t="s">
        <v>197</v>
      </c>
      <c r="R176" s="25">
        <v>4.0000000000000001E-3</v>
      </c>
      <c r="S176" s="25"/>
      <c r="T176" s="25"/>
      <c r="U176" s="25"/>
      <c r="V176" s="25"/>
      <c r="W176" s="25"/>
      <c r="X176" s="20" t="str">
        <f t="shared" si="15"/>
        <v>メタン(CH4)家畜の排せつ物の管理</v>
      </c>
      <c r="Y176" s="20" t="str">
        <f t="shared" si="14"/>
        <v>メタン(CH4)家畜の排せつ物の管理牛(焼却)</v>
      </c>
      <c r="Z176" s="47"/>
      <c r="AA176" s="20"/>
      <c r="AB176" s="20"/>
      <c r="AC176" s="20"/>
      <c r="AD176" s="20"/>
      <c r="AF176" s="25"/>
      <c r="AG176" s="25"/>
      <c r="AH176" s="25"/>
      <c r="AI176" s="25"/>
      <c r="AJ176" s="25"/>
      <c r="AK176" s="25"/>
    </row>
    <row r="177" spans="12:37">
      <c r="L177" s="25" t="s">
        <v>200</v>
      </c>
      <c r="M177" s="25" t="s">
        <v>178</v>
      </c>
      <c r="N177" s="25" t="s">
        <v>530</v>
      </c>
      <c r="O177" s="25"/>
      <c r="P177" s="25" t="s">
        <v>1016</v>
      </c>
      <c r="Q177" s="25" t="s">
        <v>197</v>
      </c>
      <c r="R177" s="39">
        <v>3.0000000000000001E-3</v>
      </c>
      <c r="S177" s="25"/>
      <c r="T177" s="25"/>
      <c r="U177" s="25"/>
      <c r="V177" s="25"/>
      <c r="W177" s="25"/>
      <c r="X177" s="20" t="str">
        <f t="shared" si="15"/>
        <v>メタン(CH4)家畜の排せつ物の管理</v>
      </c>
      <c r="Y177" s="20" t="str">
        <f t="shared" si="14"/>
        <v>メタン(CH4)家畜の排せつ物の管理牛(浄化)</v>
      </c>
      <c r="AA177" s="20"/>
      <c r="AB177" s="20"/>
      <c r="AC177" s="20"/>
      <c r="AD177" s="20"/>
      <c r="AF177" s="25"/>
      <c r="AG177" s="25"/>
      <c r="AH177" s="25"/>
      <c r="AI177" s="25"/>
      <c r="AJ177" s="25"/>
      <c r="AK177" s="25"/>
    </row>
    <row r="178" spans="12:37">
      <c r="L178" s="25" t="s">
        <v>200</v>
      </c>
      <c r="M178" s="25" t="s">
        <v>178</v>
      </c>
      <c r="N178" s="25" t="s">
        <v>531</v>
      </c>
      <c r="O178" s="25"/>
      <c r="P178" s="25" t="s">
        <v>1016</v>
      </c>
      <c r="Q178" s="25" t="s">
        <v>197</v>
      </c>
      <c r="R178" s="39">
        <v>2.3E-2</v>
      </c>
      <c r="S178" s="25"/>
      <c r="T178" s="25"/>
      <c r="U178" s="25"/>
      <c r="V178" s="25"/>
      <c r="W178" s="25"/>
      <c r="X178" s="20" t="str">
        <f t="shared" si="15"/>
        <v>メタン(CH4)家畜の排せつ物の管理</v>
      </c>
      <c r="Y178" s="20" t="str">
        <f t="shared" si="14"/>
        <v>メタン(CH4)家畜の排せつ物の管理乳用牛(貯留)</v>
      </c>
      <c r="Z178" s="47"/>
      <c r="AA178" s="20"/>
      <c r="AB178" s="20"/>
      <c r="AC178" s="20"/>
      <c r="AD178" s="20"/>
      <c r="AF178" s="25"/>
      <c r="AG178" s="25"/>
      <c r="AH178" s="25"/>
      <c r="AI178" s="25"/>
      <c r="AJ178" s="25"/>
      <c r="AK178" s="25"/>
    </row>
    <row r="179" spans="12:37">
      <c r="L179" s="25" t="s">
        <v>200</v>
      </c>
      <c r="M179" s="25" t="s">
        <v>178</v>
      </c>
      <c r="N179" s="25" t="s">
        <v>532</v>
      </c>
      <c r="O179" s="25"/>
      <c r="P179" s="25" t="s">
        <v>1016</v>
      </c>
      <c r="Q179" s="25" t="s">
        <v>197</v>
      </c>
      <c r="R179" s="33">
        <v>3.4000000000000002E-2</v>
      </c>
      <c r="S179" s="25"/>
      <c r="T179" s="25"/>
      <c r="U179" s="25"/>
      <c r="V179" s="25"/>
      <c r="W179" s="25"/>
      <c r="X179" s="20" t="str">
        <f t="shared" si="15"/>
        <v>メタン(CH4)家畜の排せつ物の管理</v>
      </c>
      <c r="Y179" s="20" t="str">
        <f t="shared" si="14"/>
        <v>メタン(CH4)家畜の排せつ物の管理肉用牛(貯留)</v>
      </c>
      <c r="Z179" s="47"/>
      <c r="AA179" s="20"/>
      <c r="AB179" s="20"/>
      <c r="AC179" s="20"/>
      <c r="AD179" s="20"/>
      <c r="AF179" s="25"/>
      <c r="AG179" s="25"/>
      <c r="AH179" s="25"/>
      <c r="AI179" s="25"/>
      <c r="AJ179" s="25"/>
      <c r="AK179" s="25"/>
    </row>
    <row r="180" spans="12:37">
      <c r="L180" s="25" t="s">
        <v>200</v>
      </c>
      <c r="M180" s="25" t="s">
        <v>178</v>
      </c>
      <c r="N180" s="25" t="s">
        <v>533</v>
      </c>
      <c r="O180" s="25"/>
      <c r="P180" s="25" t="s">
        <v>1016</v>
      </c>
      <c r="Q180" s="25" t="s">
        <v>197</v>
      </c>
      <c r="R180" s="33">
        <v>3.7999999999999999E-2</v>
      </c>
      <c r="S180" s="25"/>
      <c r="T180" s="25"/>
      <c r="U180" s="25"/>
      <c r="V180" s="25"/>
      <c r="W180" s="25"/>
      <c r="X180" s="20" t="str">
        <f t="shared" si="15"/>
        <v>メタン(CH4)家畜の排せつ物の管理</v>
      </c>
      <c r="Y180" s="20" t="str">
        <f t="shared" si="14"/>
        <v>メタン(CH4)家畜の排せつ物の管理乳用牛(ふんのメタン発酵)</v>
      </c>
      <c r="Z180" s="47"/>
      <c r="AA180" s="20"/>
      <c r="AB180" s="20"/>
      <c r="AC180" s="20"/>
      <c r="AD180" s="20"/>
      <c r="AF180" s="25"/>
      <c r="AG180" s="25"/>
      <c r="AH180" s="25"/>
      <c r="AI180" s="25"/>
      <c r="AJ180" s="25"/>
      <c r="AK180" s="25"/>
    </row>
    <row r="181" spans="12:37">
      <c r="L181" s="25" t="s">
        <v>200</v>
      </c>
      <c r="M181" s="25" t="s">
        <v>178</v>
      </c>
      <c r="N181" s="25" t="s">
        <v>534</v>
      </c>
      <c r="O181" s="25"/>
      <c r="P181" s="25" t="s">
        <v>1016</v>
      </c>
      <c r="Q181" s="25" t="s">
        <v>197</v>
      </c>
      <c r="R181" s="33">
        <v>1.2999999999999999E-3</v>
      </c>
      <c r="S181" s="25"/>
      <c r="T181" s="25"/>
      <c r="U181" s="25"/>
      <c r="V181" s="25"/>
      <c r="W181" s="25"/>
      <c r="X181" s="20" t="str">
        <f t="shared" si="15"/>
        <v>メタン(CH4)家畜の排せつ物の管理</v>
      </c>
      <c r="Y181" s="20" t="str">
        <f t="shared" si="14"/>
        <v>メタン(CH4)家畜の排せつ物の管理肉用牛(ふんのメタン発酵)</v>
      </c>
      <c r="Z181" s="47"/>
      <c r="AA181" s="20"/>
      <c r="AB181" s="20"/>
      <c r="AC181" s="20"/>
      <c r="AD181" s="20"/>
      <c r="AF181" s="25"/>
      <c r="AG181" s="25"/>
      <c r="AH181" s="25"/>
      <c r="AI181" s="25"/>
      <c r="AJ181" s="25"/>
      <c r="AK181" s="25"/>
    </row>
    <row r="182" spans="12:37">
      <c r="L182" s="25" t="s">
        <v>200</v>
      </c>
      <c r="M182" s="25" t="s">
        <v>178</v>
      </c>
      <c r="N182" s="25" t="s">
        <v>535</v>
      </c>
      <c r="O182" s="25"/>
      <c r="P182" s="25" t="s">
        <v>1016</v>
      </c>
      <c r="Q182" s="25" t="s">
        <v>197</v>
      </c>
      <c r="R182" s="39">
        <v>0.03</v>
      </c>
      <c r="S182" s="25"/>
      <c r="T182" s="25"/>
      <c r="U182" s="25"/>
      <c r="V182" s="25"/>
      <c r="W182" s="25"/>
      <c r="X182" s="20" t="str">
        <f t="shared" si="15"/>
        <v>メタン(CH4)家畜の排せつ物の管理</v>
      </c>
      <c r="Y182" s="20" t="str">
        <f t="shared" si="14"/>
        <v>メタン(CH4)家畜の排せつ物の管理乳用牛(尿又はふん尿混合のメタン発酵)</v>
      </c>
      <c r="Z182" s="48"/>
      <c r="AA182" s="20"/>
      <c r="AB182" s="20"/>
      <c r="AC182" s="20"/>
      <c r="AD182" s="20"/>
      <c r="AF182" s="25"/>
      <c r="AG182" s="25"/>
      <c r="AH182" s="25"/>
      <c r="AI182" s="25"/>
      <c r="AJ182" s="25"/>
      <c r="AK182" s="25"/>
    </row>
    <row r="183" spans="12:37">
      <c r="L183" s="25" t="s">
        <v>200</v>
      </c>
      <c r="M183" s="25" t="s">
        <v>178</v>
      </c>
      <c r="N183" s="25" t="s">
        <v>536</v>
      </c>
      <c r="O183" s="25"/>
      <c r="P183" s="25" t="s">
        <v>1016</v>
      </c>
      <c r="Q183" s="25" t="s">
        <v>197</v>
      </c>
      <c r="R183" s="33">
        <v>3.5000000000000003E-2</v>
      </c>
      <c r="S183" s="25"/>
      <c r="T183" s="25"/>
      <c r="U183" s="25"/>
      <c r="V183" s="25"/>
      <c r="W183" s="25"/>
      <c r="X183" s="20" t="str">
        <f t="shared" si="15"/>
        <v>メタン(CH4)家畜の排せつ物の管理</v>
      </c>
      <c r="Y183" s="20" t="str">
        <f t="shared" si="14"/>
        <v>メタン(CH4)家畜の排せつ物の管理肉用牛(尿又はふん尿混合のメタン発酵)</v>
      </c>
      <c r="Z183" s="47"/>
      <c r="AA183" s="20"/>
      <c r="AB183" s="20"/>
      <c r="AC183" s="20"/>
      <c r="AD183" s="20"/>
      <c r="AF183" s="25"/>
      <c r="AG183" s="25"/>
      <c r="AH183" s="25"/>
      <c r="AI183" s="25"/>
      <c r="AJ183" s="25"/>
      <c r="AK183" s="25"/>
    </row>
    <row r="184" spans="12:37">
      <c r="L184" s="25" t="s">
        <v>200</v>
      </c>
      <c r="M184" s="25" t="s">
        <v>178</v>
      </c>
      <c r="N184" s="25" t="s">
        <v>537</v>
      </c>
      <c r="O184" s="25"/>
      <c r="P184" s="25" t="s">
        <v>1016</v>
      </c>
      <c r="Q184" s="25" t="s">
        <v>197</v>
      </c>
      <c r="R184" s="33">
        <v>2.3E-2</v>
      </c>
      <c r="S184" s="25"/>
      <c r="T184" s="25"/>
      <c r="U184" s="25"/>
      <c r="V184" s="25"/>
      <c r="W184" s="25"/>
      <c r="X184" s="20" t="str">
        <f t="shared" si="15"/>
        <v>メタン(CH4)家畜の排せつ物の管理</v>
      </c>
      <c r="Y184" s="20" t="str">
        <f t="shared" si="14"/>
        <v>メタン(CH4)家畜の排せつ物の管理乳用牛(産業廃棄物処理)</v>
      </c>
      <c r="Z184" s="47"/>
      <c r="AA184" s="20"/>
      <c r="AB184" s="20"/>
      <c r="AC184" s="20"/>
      <c r="AD184" s="20"/>
      <c r="AF184" s="25"/>
      <c r="AG184" s="25"/>
      <c r="AH184" s="25"/>
      <c r="AI184" s="25"/>
      <c r="AJ184" s="25"/>
      <c r="AK184" s="25"/>
    </row>
    <row r="185" spans="12:37">
      <c r="L185" s="25" t="s">
        <v>200</v>
      </c>
      <c r="M185" s="25" t="s">
        <v>178</v>
      </c>
      <c r="N185" s="25" t="s">
        <v>538</v>
      </c>
      <c r="O185" s="25"/>
      <c r="P185" s="25" t="s">
        <v>1016</v>
      </c>
      <c r="Q185" s="25" t="s">
        <v>197</v>
      </c>
      <c r="R185" s="33">
        <v>3.4000000000000002E-2</v>
      </c>
      <c r="S185" s="25"/>
      <c r="T185" s="25"/>
      <c r="U185" s="25"/>
      <c r="V185" s="25"/>
      <c r="W185" s="25"/>
      <c r="X185" s="20" t="str">
        <f t="shared" si="15"/>
        <v>メタン(CH4)家畜の排せつ物の管理</v>
      </c>
      <c r="Y185" s="20" t="str">
        <f t="shared" si="14"/>
        <v>メタン(CH4)家畜の排せつ物の管理肉用牛(産業廃棄物処理)</v>
      </c>
      <c r="Z185" s="47"/>
      <c r="AA185" s="20"/>
      <c r="AB185" s="20"/>
      <c r="AC185" s="20"/>
      <c r="AD185" s="20"/>
      <c r="AF185" s="25"/>
      <c r="AG185" s="25"/>
      <c r="AH185" s="25"/>
      <c r="AI185" s="25"/>
      <c r="AJ185" s="25"/>
      <c r="AK185" s="25"/>
    </row>
    <row r="186" spans="12:37">
      <c r="L186" s="25" t="s">
        <v>200</v>
      </c>
      <c r="M186" s="25" t="s">
        <v>178</v>
      </c>
      <c r="N186" s="25" t="s">
        <v>539</v>
      </c>
      <c r="O186" s="25"/>
      <c r="P186" s="25" t="s">
        <v>1016</v>
      </c>
      <c r="Q186" s="25" t="s">
        <v>197</v>
      </c>
      <c r="R186" s="33">
        <v>3.7999999999999999E-2</v>
      </c>
      <c r="S186" s="25"/>
      <c r="T186" s="25"/>
      <c r="U186" s="25"/>
      <c r="V186" s="25"/>
      <c r="W186" s="25"/>
      <c r="X186" s="20" t="str">
        <f t="shared" si="15"/>
        <v>メタン(CH4)家畜の排せつ物の管理</v>
      </c>
      <c r="Y186" s="20" t="str">
        <f t="shared" si="14"/>
        <v>メタン(CH4)家畜の排せつ物の管理乳用牛(ふんのその他処理)</v>
      </c>
      <c r="Z186" s="47"/>
      <c r="AA186" s="20"/>
      <c r="AB186" s="20"/>
      <c r="AC186" s="20"/>
      <c r="AD186" s="20"/>
      <c r="AF186" s="25"/>
      <c r="AG186" s="25"/>
      <c r="AH186" s="25"/>
      <c r="AI186" s="25"/>
      <c r="AJ186" s="25"/>
      <c r="AK186" s="25"/>
    </row>
    <row r="187" spans="12:37">
      <c r="L187" s="25" t="s">
        <v>200</v>
      </c>
      <c r="M187" s="25" t="s">
        <v>178</v>
      </c>
      <c r="N187" s="25" t="s">
        <v>540</v>
      </c>
      <c r="O187" s="25"/>
      <c r="P187" s="25" t="s">
        <v>1016</v>
      </c>
      <c r="Q187" s="25" t="s">
        <v>197</v>
      </c>
      <c r="R187" s="33">
        <v>4.0000000000000001E-3</v>
      </c>
      <c r="S187" s="25"/>
      <c r="T187" s="25"/>
      <c r="U187" s="25"/>
      <c r="V187" s="25"/>
      <c r="W187" s="25"/>
      <c r="X187" s="20" t="str">
        <f t="shared" si="15"/>
        <v>メタン(CH4)家畜の排せつ物の管理</v>
      </c>
      <c r="Y187" s="20" t="str">
        <f t="shared" si="14"/>
        <v>メタン(CH4)家畜の排せつ物の管理肉用牛(ふんのその他処理)</v>
      </c>
      <c r="Z187" s="47"/>
      <c r="AA187" s="20"/>
      <c r="AB187" s="20"/>
      <c r="AC187" s="20"/>
      <c r="AD187" s="20"/>
      <c r="AF187" s="25"/>
      <c r="AG187" s="25"/>
      <c r="AH187" s="25"/>
      <c r="AI187" s="25"/>
      <c r="AJ187" s="25"/>
      <c r="AK187" s="25"/>
    </row>
    <row r="188" spans="12:37">
      <c r="L188" s="25" t="s">
        <v>200</v>
      </c>
      <c r="M188" s="25" t="s">
        <v>178</v>
      </c>
      <c r="N188" s="25" t="s">
        <v>541</v>
      </c>
      <c r="O188" s="25"/>
      <c r="P188" s="25" t="s">
        <v>1016</v>
      </c>
      <c r="Q188" s="25" t="s">
        <v>197</v>
      </c>
      <c r="R188" s="39">
        <v>3.7999999999999999E-2</v>
      </c>
      <c r="S188" s="25"/>
      <c r="T188" s="25"/>
      <c r="U188" s="25"/>
      <c r="V188" s="25"/>
      <c r="W188" s="25"/>
      <c r="X188" s="20" t="str">
        <f t="shared" si="15"/>
        <v>メタン(CH4)家畜の排せつ物の管理</v>
      </c>
      <c r="Y188" s="20" t="str">
        <f t="shared" ref="Y188:Y251" si="16">L188&amp;M188&amp;N188&amp;O188</f>
        <v>メタン(CH4)家畜の排せつ物の管理乳用牛(尿又はふん尿混合のその他処理)</v>
      </c>
      <c r="Z188" s="47"/>
      <c r="AA188" s="20"/>
      <c r="AB188" s="20"/>
      <c r="AC188" s="20"/>
      <c r="AD188" s="20"/>
      <c r="AF188" s="25"/>
      <c r="AG188" s="25"/>
      <c r="AH188" s="25"/>
      <c r="AI188" s="25"/>
      <c r="AJ188" s="25"/>
      <c r="AK188" s="25"/>
    </row>
    <row r="189" spans="12:37">
      <c r="L189" s="25" t="s">
        <v>200</v>
      </c>
      <c r="M189" s="25" t="s">
        <v>178</v>
      </c>
      <c r="N189" s="25" t="s">
        <v>542</v>
      </c>
      <c r="O189" s="25"/>
      <c r="P189" s="25" t="s">
        <v>1016</v>
      </c>
      <c r="Q189" s="25" t="s">
        <v>197</v>
      </c>
      <c r="R189" s="33">
        <v>0.04</v>
      </c>
      <c r="S189" s="25"/>
      <c r="T189" s="25"/>
      <c r="U189" s="25"/>
      <c r="V189" s="25"/>
      <c r="W189" s="25"/>
      <c r="X189" s="20" t="str">
        <f t="shared" ref="X189:X252" si="17">L189&amp;M189</f>
        <v>メタン(CH4)家畜の排せつ物の管理</v>
      </c>
      <c r="Y189" s="20" t="str">
        <f t="shared" si="16"/>
        <v>メタン(CH4)家畜の排せつ物の管理肉用牛(尿又はふん尿混合のその他処理)</v>
      </c>
      <c r="Z189" s="47"/>
      <c r="AA189" s="20"/>
      <c r="AB189" s="20"/>
      <c r="AC189" s="20"/>
      <c r="AD189" s="20"/>
      <c r="AF189" s="25"/>
      <c r="AG189" s="25"/>
      <c r="AH189" s="25"/>
      <c r="AI189" s="25"/>
      <c r="AJ189" s="25"/>
      <c r="AK189" s="25"/>
    </row>
    <row r="190" spans="12:37">
      <c r="L190" s="25" t="s">
        <v>200</v>
      </c>
      <c r="M190" s="25" t="s">
        <v>178</v>
      </c>
      <c r="N190" s="25" t="s">
        <v>543</v>
      </c>
      <c r="O190" s="25"/>
      <c r="P190" s="25" t="s">
        <v>1016</v>
      </c>
      <c r="Q190" s="25" t="s">
        <v>197</v>
      </c>
      <c r="R190" s="33">
        <v>2E-3</v>
      </c>
      <c r="S190" s="25"/>
      <c r="T190" s="25"/>
      <c r="U190" s="25"/>
      <c r="V190" s="25"/>
      <c r="W190" s="25"/>
      <c r="X190" s="20" t="str">
        <f t="shared" si="17"/>
        <v>メタン(CH4)家畜の排せつ物の管理</v>
      </c>
      <c r="Y190" s="20" t="str">
        <f t="shared" si="16"/>
        <v>メタン(CH4)家畜の排せつ物の管理豚(天日乾燥)</v>
      </c>
      <c r="Z190" s="47"/>
      <c r="AF190" s="25"/>
      <c r="AG190" s="25"/>
      <c r="AH190" s="25"/>
      <c r="AI190" s="25"/>
      <c r="AJ190" s="25"/>
      <c r="AK190" s="25"/>
    </row>
    <row r="191" spans="12:37">
      <c r="L191" s="25" t="s">
        <v>200</v>
      </c>
      <c r="M191" s="25" t="s">
        <v>178</v>
      </c>
      <c r="N191" s="25" t="s">
        <v>544</v>
      </c>
      <c r="O191" s="25"/>
      <c r="P191" s="25" t="s">
        <v>1016</v>
      </c>
      <c r="Q191" s="25" t="s">
        <v>197</v>
      </c>
      <c r="R191" s="39">
        <v>0</v>
      </c>
      <c r="S191" s="25"/>
      <c r="T191" s="25"/>
      <c r="U191" s="25"/>
      <c r="V191" s="25"/>
      <c r="W191" s="25"/>
      <c r="X191" s="20" t="str">
        <f t="shared" si="17"/>
        <v>メタン(CH4)家畜の排せつ物の管理</v>
      </c>
      <c r="Y191" s="20" t="str">
        <f t="shared" si="16"/>
        <v>メタン(CH4)家畜の排せつ物の管理豚(火力乾燥)</v>
      </c>
      <c r="Z191" s="47"/>
      <c r="AA191" s="20"/>
      <c r="AB191" s="20"/>
      <c r="AC191" s="20"/>
      <c r="AD191" s="20"/>
      <c r="AF191" s="25"/>
      <c r="AG191" s="25"/>
      <c r="AH191" s="25"/>
      <c r="AI191" s="25"/>
      <c r="AJ191" s="25"/>
      <c r="AK191" s="25"/>
    </row>
    <row r="192" spans="12:37">
      <c r="L192" s="25" t="s">
        <v>200</v>
      </c>
      <c r="M192" s="25" t="s">
        <v>178</v>
      </c>
      <c r="N192" s="25" t="s">
        <v>545</v>
      </c>
      <c r="O192" s="25"/>
      <c r="P192" s="25" t="s">
        <v>1016</v>
      </c>
      <c r="Q192" s="25" t="s">
        <v>197</v>
      </c>
      <c r="R192" s="34">
        <v>8.0000000000000004E-4</v>
      </c>
      <c r="S192" s="25"/>
      <c r="T192" s="25"/>
      <c r="U192" s="25"/>
      <c r="V192" s="25"/>
      <c r="W192" s="25"/>
      <c r="X192" s="20" t="str">
        <f t="shared" si="17"/>
        <v>メタン(CH4)家畜の排せつ物の管理</v>
      </c>
      <c r="Y192" s="20" t="str">
        <f t="shared" si="16"/>
        <v>メタン(CH4)家畜の排せつ物の管理豚(ふん又はふん尿混合の強制発酵)</v>
      </c>
      <c r="Z192" s="47"/>
      <c r="AA192" s="20"/>
      <c r="AB192" s="20"/>
      <c r="AC192" s="20"/>
      <c r="AD192" s="20"/>
      <c r="AF192" s="25"/>
      <c r="AG192" s="25"/>
      <c r="AH192" s="25"/>
      <c r="AI192" s="25"/>
      <c r="AJ192" s="25"/>
      <c r="AK192" s="25"/>
    </row>
    <row r="193" spans="12:37">
      <c r="L193" s="25" t="s">
        <v>200</v>
      </c>
      <c r="M193" s="25" t="s">
        <v>178</v>
      </c>
      <c r="N193" s="25" t="s">
        <v>546</v>
      </c>
      <c r="O193" s="25"/>
      <c r="P193" s="25" t="s">
        <v>1016</v>
      </c>
      <c r="Q193" s="25" t="s">
        <v>197</v>
      </c>
      <c r="R193" s="38">
        <v>3.0000000000000001E-3</v>
      </c>
      <c r="S193" s="25"/>
      <c r="T193" s="25"/>
      <c r="U193" s="25"/>
      <c r="V193" s="25"/>
      <c r="W193" s="25"/>
      <c r="X193" s="20" t="str">
        <f t="shared" si="17"/>
        <v>メタン(CH4)家畜の排せつ物の管理</v>
      </c>
      <c r="Y193" s="20" t="str">
        <f t="shared" si="16"/>
        <v>メタン(CH4)家畜の排せつ物の管理豚(尿の強制発酵)</v>
      </c>
      <c r="Z193" s="47"/>
      <c r="AA193" s="20"/>
      <c r="AB193" s="20"/>
      <c r="AC193" s="20"/>
      <c r="AD193" s="20"/>
      <c r="AF193" s="25"/>
      <c r="AG193" s="25"/>
      <c r="AH193" s="25"/>
      <c r="AI193" s="25"/>
      <c r="AJ193" s="25"/>
      <c r="AK193" s="25"/>
    </row>
    <row r="194" spans="12:37">
      <c r="L194" s="25" t="s">
        <v>200</v>
      </c>
      <c r="M194" s="25" t="s">
        <v>178</v>
      </c>
      <c r="N194" s="25" t="s">
        <v>547</v>
      </c>
      <c r="O194" s="25"/>
      <c r="P194" s="25" t="s">
        <v>1016</v>
      </c>
      <c r="Q194" s="25" t="s">
        <v>197</v>
      </c>
      <c r="R194" s="39">
        <v>1.6000000000000001E-3</v>
      </c>
      <c r="S194" s="25"/>
      <c r="T194" s="25"/>
      <c r="U194" s="25"/>
      <c r="V194" s="25"/>
      <c r="W194" s="25"/>
      <c r="X194" s="20" t="str">
        <f t="shared" si="17"/>
        <v>メタン(CH4)家畜の排せつ物の管理</v>
      </c>
      <c r="Y194" s="20" t="str">
        <f t="shared" si="16"/>
        <v>メタン(CH4)家畜の排せつ物の管理豚(堆積発酵)</v>
      </c>
      <c r="Z194" s="47"/>
      <c r="AA194" s="20"/>
      <c r="AB194" s="20"/>
      <c r="AC194" s="20"/>
      <c r="AD194" s="20"/>
      <c r="AF194" s="25"/>
      <c r="AG194" s="25"/>
      <c r="AH194" s="25"/>
      <c r="AI194" s="25"/>
      <c r="AJ194" s="25"/>
      <c r="AK194" s="25"/>
    </row>
    <row r="195" spans="12:37">
      <c r="L195" s="25" t="s">
        <v>200</v>
      </c>
      <c r="M195" s="25" t="s">
        <v>178</v>
      </c>
      <c r="N195" s="25" t="s">
        <v>548</v>
      </c>
      <c r="O195" s="25"/>
      <c r="P195" s="25" t="s">
        <v>1016</v>
      </c>
      <c r="Q195" s="25" t="s">
        <v>197</v>
      </c>
      <c r="R195" s="39">
        <v>4.0000000000000001E-3</v>
      </c>
      <c r="S195" s="25"/>
      <c r="T195" s="25"/>
      <c r="U195" s="25"/>
      <c r="V195" s="25"/>
      <c r="W195" s="25"/>
      <c r="X195" s="20" t="str">
        <f t="shared" si="17"/>
        <v>メタン(CH4)家畜の排せつ物の管理</v>
      </c>
      <c r="Y195" s="20" t="str">
        <f t="shared" si="16"/>
        <v>メタン(CH4)家畜の排せつ物の管理豚(焼却)</v>
      </c>
      <c r="Z195" s="47"/>
      <c r="AA195" s="20"/>
      <c r="AB195" s="20"/>
      <c r="AC195" s="20"/>
      <c r="AD195" s="20"/>
      <c r="AF195" s="25"/>
      <c r="AG195" s="25"/>
      <c r="AH195" s="25"/>
      <c r="AI195" s="25"/>
      <c r="AJ195" s="25"/>
      <c r="AK195" s="25"/>
    </row>
    <row r="196" spans="12:37">
      <c r="L196" s="25" t="s">
        <v>200</v>
      </c>
      <c r="M196" s="25" t="s">
        <v>178</v>
      </c>
      <c r="N196" s="25" t="s">
        <v>549</v>
      </c>
      <c r="O196" s="25"/>
      <c r="P196" s="25" t="s">
        <v>1016</v>
      </c>
      <c r="Q196" s="25" t="s">
        <v>197</v>
      </c>
      <c r="R196" s="39">
        <v>9.1000000000000004E-3</v>
      </c>
      <c r="S196" s="25"/>
      <c r="T196" s="25"/>
      <c r="U196" s="25"/>
      <c r="V196" s="25"/>
      <c r="W196" s="25"/>
      <c r="X196" s="20" t="str">
        <f t="shared" si="17"/>
        <v>メタン(CH4)家畜の排せつ物の管理</v>
      </c>
      <c r="Y196" s="20" t="str">
        <f t="shared" si="16"/>
        <v>メタン(CH4)家畜の排せつ物の管理豚(浄化)</v>
      </c>
      <c r="Z196" s="47"/>
      <c r="AA196" s="20"/>
      <c r="AB196" s="20"/>
      <c r="AC196" s="20"/>
      <c r="AD196" s="20"/>
      <c r="AF196" s="25"/>
      <c r="AG196" s="25"/>
      <c r="AH196" s="25"/>
      <c r="AI196" s="25"/>
      <c r="AJ196" s="25"/>
      <c r="AK196" s="25"/>
    </row>
    <row r="197" spans="12:37">
      <c r="L197" s="25" t="s">
        <v>200</v>
      </c>
      <c r="M197" s="25" t="s">
        <v>178</v>
      </c>
      <c r="N197" s="25" t="s">
        <v>550</v>
      </c>
      <c r="O197" s="25"/>
      <c r="P197" s="25" t="s">
        <v>1016</v>
      </c>
      <c r="Q197" s="25" t="s">
        <v>197</v>
      </c>
      <c r="R197" s="39">
        <v>9.1999999999999998E-2</v>
      </c>
      <c r="S197" s="25"/>
      <c r="T197" s="25"/>
      <c r="U197" s="25"/>
      <c r="V197" s="25"/>
      <c r="W197" s="25"/>
      <c r="X197" s="20" t="str">
        <f t="shared" si="17"/>
        <v>メタン(CH4)家畜の排せつ物の管理</v>
      </c>
      <c r="Y197" s="20" t="str">
        <f t="shared" si="16"/>
        <v>メタン(CH4)家畜の排せつ物の管理豚(貯留)</v>
      </c>
      <c r="Z197" s="47"/>
      <c r="AA197" s="20"/>
      <c r="AB197" s="20"/>
      <c r="AC197" s="20"/>
      <c r="AD197" s="20"/>
      <c r="AF197" s="25"/>
      <c r="AG197" s="25"/>
      <c r="AH197" s="25"/>
      <c r="AI197" s="25"/>
      <c r="AJ197" s="25"/>
      <c r="AK197" s="25"/>
    </row>
    <row r="198" spans="12:37">
      <c r="L198" s="25" t="s">
        <v>200</v>
      </c>
      <c r="M198" s="25" t="s">
        <v>178</v>
      </c>
      <c r="N198" s="25" t="s">
        <v>551</v>
      </c>
      <c r="O198" s="25"/>
      <c r="P198" s="25" t="s">
        <v>1016</v>
      </c>
      <c r="Q198" s="25" t="s">
        <v>197</v>
      </c>
      <c r="R198" s="33">
        <v>1.6000000000000001E-3</v>
      </c>
      <c r="S198" s="25"/>
      <c r="T198" s="25"/>
      <c r="U198" s="25"/>
      <c r="V198" s="25"/>
      <c r="W198" s="25"/>
      <c r="X198" s="20" t="str">
        <f t="shared" si="17"/>
        <v>メタン(CH4)家畜の排せつ物の管理</v>
      </c>
      <c r="Y198" s="20" t="str">
        <f t="shared" si="16"/>
        <v>メタン(CH4)家畜の排せつ物の管理豚(ふんのメタン発酵)</v>
      </c>
      <c r="Z198" s="47"/>
      <c r="AA198" s="20"/>
      <c r="AB198" s="20"/>
      <c r="AC198" s="20"/>
      <c r="AD198" s="20"/>
      <c r="AF198" s="25"/>
      <c r="AG198" s="25"/>
      <c r="AH198" s="25"/>
      <c r="AI198" s="25"/>
      <c r="AJ198" s="25"/>
      <c r="AK198" s="25"/>
    </row>
    <row r="199" spans="12:37">
      <c r="L199" s="25" t="s">
        <v>200</v>
      </c>
      <c r="M199" s="25" t="s">
        <v>178</v>
      </c>
      <c r="N199" s="25" t="s">
        <v>552</v>
      </c>
      <c r="O199" s="25"/>
      <c r="P199" s="25" t="s">
        <v>1016</v>
      </c>
      <c r="Q199" s="25" t="s">
        <v>197</v>
      </c>
      <c r="R199" s="39">
        <v>3.5999999999999997E-2</v>
      </c>
      <c r="S199" s="25"/>
      <c r="T199" s="25"/>
      <c r="U199" s="25"/>
      <c r="V199" s="25"/>
      <c r="W199" s="25"/>
      <c r="X199" s="20" t="str">
        <f t="shared" si="17"/>
        <v>メタン(CH4)家畜の排せつ物の管理</v>
      </c>
      <c r="Y199" s="20" t="str">
        <f t="shared" si="16"/>
        <v>メタン(CH4)家畜の排せつ物の管理豚(尿又はふん尿混合のメタン発酵)</v>
      </c>
      <c r="Z199" s="47"/>
      <c r="AA199" s="20"/>
      <c r="AB199" s="20"/>
      <c r="AC199" s="20"/>
      <c r="AD199" s="20"/>
      <c r="AF199" s="25"/>
      <c r="AG199" s="25"/>
      <c r="AH199" s="25"/>
      <c r="AI199" s="25"/>
      <c r="AJ199" s="25"/>
      <c r="AK199" s="25"/>
    </row>
    <row r="200" spans="12:37">
      <c r="L200" s="25" t="s">
        <v>200</v>
      </c>
      <c r="M200" s="25" t="s">
        <v>178</v>
      </c>
      <c r="N200" s="25" t="s">
        <v>553</v>
      </c>
      <c r="O200" s="25"/>
      <c r="P200" s="25" t="s">
        <v>1016</v>
      </c>
      <c r="Q200" s="25" t="s">
        <v>197</v>
      </c>
      <c r="R200" s="33">
        <v>9.1999999999999998E-2</v>
      </c>
      <c r="S200" s="25"/>
      <c r="T200" s="25"/>
      <c r="U200" s="25"/>
      <c r="V200" s="25"/>
      <c r="W200" s="25"/>
      <c r="X200" s="20" t="str">
        <f t="shared" si="17"/>
        <v>メタン(CH4)家畜の排せつ物の管理</v>
      </c>
      <c r="Y200" s="20" t="str">
        <f t="shared" si="16"/>
        <v>メタン(CH4)家畜の排せつ物の管理豚(産業廃棄物処理)</v>
      </c>
      <c r="Z200" s="47"/>
      <c r="AA200" s="20"/>
      <c r="AB200" s="20"/>
      <c r="AC200" s="20"/>
      <c r="AD200" s="20"/>
      <c r="AF200" s="25"/>
      <c r="AG200" s="25"/>
      <c r="AH200" s="25"/>
      <c r="AI200" s="25"/>
      <c r="AJ200" s="25"/>
      <c r="AK200" s="25"/>
    </row>
    <row r="201" spans="12:37">
      <c r="L201" s="25" t="s">
        <v>200</v>
      </c>
      <c r="M201" s="25" t="s">
        <v>178</v>
      </c>
      <c r="N201" s="25" t="s">
        <v>554</v>
      </c>
      <c r="O201" s="25"/>
      <c r="P201" s="25" t="s">
        <v>1016</v>
      </c>
      <c r="Q201" s="25" t="s">
        <v>197</v>
      </c>
      <c r="R201" s="33">
        <v>4.0000000000000001E-3</v>
      </c>
      <c r="S201" s="25"/>
      <c r="T201" s="25"/>
      <c r="U201" s="25"/>
      <c r="V201" s="25"/>
      <c r="W201" s="25"/>
      <c r="X201" s="20" t="str">
        <f t="shared" si="17"/>
        <v>メタン(CH4)家畜の排せつ物の管理</v>
      </c>
      <c r="Y201" s="20" t="str">
        <f t="shared" si="16"/>
        <v>メタン(CH4)家畜の排せつ物の管理豚(ふんのその他処理)</v>
      </c>
      <c r="Z201" s="47"/>
      <c r="AA201" s="20"/>
      <c r="AB201" s="20"/>
      <c r="AC201" s="20"/>
      <c r="AD201" s="20"/>
      <c r="AF201" s="25"/>
      <c r="AG201" s="25"/>
      <c r="AH201" s="25"/>
      <c r="AI201" s="25"/>
      <c r="AJ201" s="25"/>
      <c r="AK201" s="25"/>
    </row>
    <row r="202" spans="12:37">
      <c r="L202" s="25" t="s">
        <v>200</v>
      </c>
      <c r="M202" s="25" t="s">
        <v>178</v>
      </c>
      <c r="N202" s="25" t="s">
        <v>555</v>
      </c>
      <c r="O202" s="25"/>
      <c r="P202" s="25" t="s">
        <v>1016</v>
      </c>
      <c r="Q202" s="25" t="s">
        <v>197</v>
      </c>
      <c r="R202" s="39">
        <v>0.11</v>
      </c>
      <c r="S202" s="25"/>
      <c r="T202" s="25"/>
      <c r="U202" s="25"/>
      <c r="V202" s="25"/>
      <c r="W202" s="25"/>
      <c r="X202" s="20" t="str">
        <f t="shared" si="17"/>
        <v>メタン(CH4)家畜の排せつ物の管理</v>
      </c>
      <c r="Y202" s="20" t="str">
        <f t="shared" si="16"/>
        <v>メタン(CH4)家畜の排せつ物の管理豚(尿又はふん尿混合のその他処理)</v>
      </c>
      <c r="AA202" s="20"/>
      <c r="AB202" s="20"/>
      <c r="AC202" s="20"/>
      <c r="AD202" s="20"/>
      <c r="AF202" s="25"/>
      <c r="AG202" s="25"/>
      <c r="AH202" s="25"/>
      <c r="AI202" s="25"/>
      <c r="AJ202" s="25"/>
      <c r="AK202" s="25"/>
    </row>
    <row r="203" spans="12:37">
      <c r="L203" s="25" t="s">
        <v>200</v>
      </c>
      <c r="M203" s="25" t="s">
        <v>178</v>
      </c>
      <c r="N203" s="25" t="s">
        <v>556</v>
      </c>
      <c r="O203" s="25"/>
      <c r="P203" s="25" t="s">
        <v>1016</v>
      </c>
      <c r="Q203" s="25" t="s">
        <v>197</v>
      </c>
      <c r="R203" s="34">
        <v>1.4E-3</v>
      </c>
      <c r="S203" s="25"/>
      <c r="T203" s="25"/>
      <c r="U203" s="25"/>
      <c r="V203" s="25"/>
      <c r="W203" s="25"/>
      <c r="X203" s="20" t="str">
        <f t="shared" si="17"/>
        <v>メタン(CH4)家畜の排せつ物の管理</v>
      </c>
      <c r="Y203" s="20" t="str">
        <f t="shared" si="16"/>
        <v>メタン(CH4)家畜の排せつ物の管理鶏(天日乾燥)</v>
      </c>
      <c r="Z203" s="47"/>
      <c r="AA203" s="20"/>
      <c r="AB203" s="20"/>
      <c r="AC203" s="20"/>
      <c r="AD203" s="20"/>
      <c r="AF203" s="25"/>
      <c r="AG203" s="25"/>
      <c r="AH203" s="25"/>
      <c r="AI203" s="25"/>
      <c r="AJ203" s="25"/>
      <c r="AK203" s="25"/>
    </row>
    <row r="204" spans="12:37">
      <c r="L204" s="25" t="s">
        <v>200</v>
      </c>
      <c r="M204" s="25" t="s">
        <v>178</v>
      </c>
      <c r="N204" s="25" t="s">
        <v>557</v>
      </c>
      <c r="O204" s="25"/>
      <c r="P204" s="25" t="s">
        <v>1016</v>
      </c>
      <c r="Q204" s="25" t="s">
        <v>197</v>
      </c>
      <c r="R204" s="39">
        <v>0</v>
      </c>
      <c r="S204" s="25"/>
      <c r="T204" s="25"/>
      <c r="U204" s="25"/>
      <c r="V204" s="25"/>
      <c r="W204" s="25"/>
      <c r="X204" s="20" t="str">
        <f t="shared" si="17"/>
        <v>メタン(CH4)家畜の排せつ物の管理</v>
      </c>
      <c r="Y204" s="20" t="str">
        <f t="shared" si="16"/>
        <v>メタン(CH4)家畜の排せつ物の管理鶏(火力乾燥)</v>
      </c>
      <c r="Z204" s="47"/>
      <c r="AA204" s="20"/>
      <c r="AB204" s="20"/>
      <c r="AC204" s="20"/>
      <c r="AD204" s="20"/>
      <c r="AF204" s="25"/>
      <c r="AG204" s="25"/>
      <c r="AH204" s="25"/>
      <c r="AI204" s="25"/>
      <c r="AJ204" s="25"/>
      <c r="AK204" s="25"/>
    </row>
    <row r="205" spans="12:37">
      <c r="L205" s="25" t="s">
        <v>200</v>
      </c>
      <c r="M205" s="25" t="s">
        <v>178</v>
      </c>
      <c r="N205" s="25" t="s">
        <v>558</v>
      </c>
      <c r="O205" s="25"/>
      <c r="P205" s="25" t="s">
        <v>1016</v>
      </c>
      <c r="Q205" s="25" t="s">
        <v>197</v>
      </c>
      <c r="R205" s="34">
        <v>0</v>
      </c>
      <c r="S205" s="25"/>
      <c r="T205" s="25"/>
      <c r="U205" s="25"/>
      <c r="V205" s="25"/>
      <c r="W205" s="25"/>
      <c r="X205" s="20" t="str">
        <f t="shared" si="17"/>
        <v>メタン(CH4)家畜の排せつ物の管理</v>
      </c>
      <c r="Y205" s="20" t="str">
        <f t="shared" si="16"/>
        <v>メタン(CH4)家畜の排せつ物の管理鶏(炭化処理)</v>
      </c>
      <c r="Z205" s="47"/>
      <c r="AA205" s="20"/>
      <c r="AB205" s="20"/>
      <c r="AC205" s="20"/>
      <c r="AD205" s="20"/>
      <c r="AF205" s="25"/>
      <c r="AG205" s="25"/>
      <c r="AH205" s="25"/>
      <c r="AI205" s="25"/>
      <c r="AJ205" s="25"/>
      <c r="AK205" s="25"/>
    </row>
    <row r="206" spans="12:37">
      <c r="L206" s="25" t="s">
        <v>200</v>
      </c>
      <c r="M206" s="25" t="s">
        <v>178</v>
      </c>
      <c r="N206" s="25" t="s">
        <v>559</v>
      </c>
      <c r="O206" s="25"/>
      <c r="P206" s="25" t="s">
        <v>1016</v>
      </c>
      <c r="Q206" s="25" t="s">
        <v>197</v>
      </c>
      <c r="R206" s="34">
        <v>8.0000000000000004E-4</v>
      </c>
      <c r="S206" s="25"/>
      <c r="T206" s="25"/>
      <c r="U206" s="25"/>
      <c r="V206" s="25"/>
      <c r="W206" s="25"/>
      <c r="X206" s="20" t="str">
        <f t="shared" si="17"/>
        <v>メタン(CH4)家畜の排せつ物の管理</v>
      </c>
      <c r="Y206" s="20" t="str">
        <f t="shared" si="16"/>
        <v>メタン(CH4)家畜の排せつ物の管理鶏(ふんの強制発酵)</v>
      </c>
      <c r="Z206" s="47"/>
      <c r="AA206" s="20"/>
      <c r="AB206" s="20"/>
      <c r="AC206" s="20"/>
      <c r="AD206" s="20"/>
      <c r="AF206" s="25"/>
      <c r="AG206" s="25"/>
      <c r="AH206" s="25"/>
      <c r="AI206" s="25"/>
      <c r="AJ206" s="25"/>
      <c r="AK206" s="25"/>
    </row>
    <row r="207" spans="12:37">
      <c r="L207" s="25" t="s">
        <v>200</v>
      </c>
      <c r="M207" s="25" t="s">
        <v>178</v>
      </c>
      <c r="N207" s="25" t="s">
        <v>560</v>
      </c>
      <c r="O207" s="25"/>
      <c r="P207" s="25" t="s">
        <v>1016</v>
      </c>
      <c r="Q207" s="25" t="s">
        <v>197</v>
      </c>
      <c r="R207" s="38">
        <v>1.2999999999999999E-3</v>
      </c>
      <c r="S207" s="25"/>
      <c r="T207" s="25"/>
      <c r="U207" s="25"/>
      <c r="V207" s="25"/>
      <c r="W207" s="25"/>
      <c r="X207" s="20" t="str">
        <f t="shared" si="17"/>
        <v>メタン(CH4)家畜の排せつ物の管理</v>
      </c>
      <c r="Y207" s="20" t="str">
        <f t="shared" si="16"/>
        <v>メタン(CH4)家畜の排せつ物の管理採卵鶏(堆積発酵)</v>
      </c>
      <c r="Z207" s="47"/>
      <c r="AA207" s="20"/>
      <c r="AB207" s="20"/>
      <c r="AC207" s="20"/>
      <c r="AD207" s="20"/>
      <c r="AF207" s="25"/>
      <c r="AG207" s="25"/>
      <c r="AH207" s="25"/>
      <c r="AI207" s="25"/>
      <c r="AJ207" s="25"/>
      <c r="AK207" s="25"/>
    </row>
    <row r="208" spans="12:37">
      <c r="L208" s="25" t="s">
        <v>200</v>
      </c>
      <c r="M208" s="25" t="s">
        <v>178</v>
      </c>
      <c r="N208" s="25" t="s">
        <v>1090</v>
      </c>
      <c r="O208" s="25"/>
      <c r="P208" s="25" t="s">
        <v>1016</v>
      </c>
      <c r="Q208" s="25" t="s">
        <v>197</v>
      </c>
      <c r="R208" s="39">
        <v>2.0000000000000001E-4</v>
      </c>
      <c r="S208" s="25"/>
      <c r="T208" s="25"/>
      <c r="U208" s="25"/>
      <c r="V208" s="25"/>
      <c r="W208" s="25"/>
      <c r="X208" s="20" t="str">
        <f t="shared" si="17"/>
        <v>メタン(CH4)家畜の排せつ物の管理</v>
      </c>
      <c r="Y208" s="20" t="str">
        <f t="shared" si="16"/>
        <v>メタン(CH4)家畜の排せつ物の管理ブロイラ(堆積発酵)</v>
      </c>
      <c r="Z208" s="47"/>
      <c r="AA208" s="20"/>
      <c r="AB208" s="20"/>
      <c r="AC208" s="20"/>
      <c r="AD208" s="20"/>
      <c r="AF208" s="25"/>
      <c r="AG208" s="25"/>
      <c r="AH208" s="25"/>
      <c r="AI208" s="25"/>
      <c r="AJ208" s="25"/>
      <c r="AK208" s="25"/>
    </row>
    <row r="209" spans="12:37">
      <c r="L209" s="25" t="s">
        <v>200</v>
      </c>
      <c r="M209" s="25" t="s">
        <v>178</v>
      </c>
      <c r="N209" s="25" t="s">
        <v>561</v>
      </c>
      <c r="O209" s="25"/>
      <c r="P209" s="25" t="s">
        <v>1016</v>
      </c>
      <c r="Q209" s="25" t="s">
        <v>197</v>
      </c>
      <c r="R209" s="38">
        <v>4.0000000000000001E-3</v>
      </c>
      <c r="S209" s="25"/>
      <c r="T209" s="25"/>
      <c r="U209" s="25"/>
      <c r="V209" s="25"/>
      <c r="W209" s="25"/>
      <c r="X209" s="20" t="str">
        <f t="shared" si="17"/>
        <v>メタン(CH4)家畜の排せつ物の管理</v>
      </c>
      <c r="Y209" s="20" t="str">
        <f t="shared" si="16"/>
        <v>メタン(CH4)家畜の排せつ物の管理鶏(焼却)</v>
      </c>
      <c r="Z209" s="47"/>
      <c r="AA209" s="20"/>
      <c r="AB209" s="20"/>
      <c r="AC209" s="20"/>
      <c r="AD209" s="20"/>
      <c r="AF209" s="25"/>
      <c r="AG209" s="25"/>
      <c r="AH209" s="25"/>
      <c r="AI209" s="25"/>
      <c r="AJ209" s="25"/>
      <c r="AK209" s="25"/>
    </row>
    <row r="210" spans="12:37">
      <c r="L210" s="25" t="s">
        <v>200</v>
      </c>
      <c r="M210" s="25" t="s">
        <v>178</v>
      </c>
      <c r="N210" s="25" t="s">
        <v>562</v>
      </c>
      <c r="O210" s="25"/>
      <c r="P210" s="25" t="s">
        <v>1016</v>
      </c>
      <c r="Q210" s="25" t="s">
        <v>197</v>
      </c>
      <c r="R210" s="39">
        <v>1.2999999999999999E-3</v>
      </c>
      <c r="S210" s="25"/>
      <c r="T210" s="25"/>
      <c r="U210" s="25"/>
      <c r="V210" s="25"/>
      <c r="W210" s="25"/>
      <c r="X210" s="20" t="str">
        <f t="shared" si="17"/>
        <v>メタン(CH4)家畜の排せつ物の管理</v>
      </c>
      <c r="Y210" s="20" t="str">
        <f t="shared" si="16"/>
        <v>メタン(CH4)家畜の排せつ物の管理採卵鶏(貯留)</v>
      </c>
      <c r="Z210" s="47"/>
      <c r="AA210" s="20"/>
      <c r="AB210" s="20"/>
      <c r="AC210" s="20"/>
      <c r="AD210" s="20"/>
      <c r="AF210" s="25"/>
      <c r="AG210" s="25"/>
      <c r="AH210" s="25"/>
      <c r="AI210" s="25"/>
      <c r="AJ210" s="25"/>
      <c r="AK210" s="25"/>
    </row>
    <row r="211" spans="12:37">
      <c r="L211" s="25" t="s">
        <v>200</v>
      </c>
      <c r="M211" s="25" t="s">
        <v>178</v>
      </c>
      <c r="N211" s="25" t="s">
        <v>1091</v>
      </c>
      <c r="O211" s="25"/>
      <c r="P211" s="25" t="s">
        <v>1016</v>
      </c>
      <c r="Q211" s="25" t="s">
        <v>197</v>
      </c>
      <c r="R211" s="39">
        <v>2.0000000000000001E-4</v>
      </c>
      <c r="S211" s="25"/>
      <c r="T211" s="25"/>
      <c r="U211" s="25"/>
      <c r="V211" s="25"/>
      <c r="W211" s="25"/>
      <c r="X211" s="20" t="str">
        <f t="shared" si="17"/>
        <v>メタン(CH4)家畜の排せつ物の管理</v>
      </c>
      <c r="Y211" s="20" t="str">
        <f t="shared" si="16"/>
        <v>メタン(CH4)家畜の排せつ物の管理ブロイラ(貯留)</v>
      </c>
      <c r="Z211" s="47"/>
      <c r="AA211" s="20"/>
      <c r="AB211" s="20"/>
      <c r="AC211" s="20"/>
      <c r="AD211" s="20"/>
      <c r="AF211" s="25"/>
      <c r="AG211" s="25"/>
      <c r="AH211" s="25"/>
      <c r="AI211" s="25"/>
      <c r="AJ211" s="25"/>
      <c r="AK211" s="25"/>
    </row>
    <row r="212" spans="12:37">
      <c r="L212" s="25" t="s">
        <v>200</v>
      </c>
      <c r="M212" s="25" t="s">
        <v>178</v>
      </c>
      <c r="N212" s="25" t="s">
        <v>563</v>
      </c>
      <c r="O212" s="25"/>
      <c r="P212" s="25" t="s">
        <v>1016</v>
      </c>
      <c r="Q212" s="25" t="s">
        <v>197</v>
      </c>
      <c r="R212" s="38">
        <v>1.2999999999999999E-3</v>
      </c>
      <c r="S212" s="25"/>
      <c r="T212" s="25"/>
      <c r="U212" s="25"/>
      <c r="V212" s="25"/>
      <c r="W212" s="25"/>
      <c r="X212" s="20" t="str">
        <f t="shared" si="17"/>
        <v>メタン(CH4)家畜の排せつ物の管理</v>
      </c>
      <c r="Y212" s="20" t="str">
        <f t="shared" si="16"/>
        <v>メタン(CH4)家畜の排せつ物の管理採卵鶏(ふんのメタン発酵)</v>
      </c>
      <c r="Z212" s="47"/>
      <c r="AA212" s="20"/>
      <c r="AB212" s="20"/>
      <c r="AC212" s="20"/>
      <c r="AD212" s="20"/>
      <c r="AF212" s="25"/>
      <c r="AG212" s="25"/>
      <c r="AH212" s="25"/>
      <c r="AI212" s="25"/>
      <c r="AJ212" s="25"/>
      <c r="AK212" s="25"/>
    </row>
    <row r="213" spans="12:37">
      <c r="L213" s="25" t="s">
        <v>200</v>
      </c>
      <c r="M213" s="25" t="s">
        <v>178</v>
      </c>
      <c r="N213" s="25" t="s">
        <v>1092</v>
      </c>
      <c r="O213" s="25"/>
      <c r="P213" s="25" t="s">
        <v>1016</v>
      </c>
      <c r="Q213" s="25" t="s">
        <v>197</v>
      </c>
      <c r="R213" s="39">
        <v>2.0000000000000001E-4</v>
      </c>
      <c r="S213" s="25"/>
      <c r="T213" s="25"/>
      <c r="U213" s="25"/>
      <c r="V213" s="25"/>
      <c r="W213" s="25"/>
      <c r="X213" s="20" t="str">
        <f t="shared" si="17"/>
        <v>メタン(CH4)家畜の排せつ物の管理</v>
      </c>
      <c r="Y213" s="20" t="str">
        <f t="shared" si="16"/>
        <v>メタン(CH4)家畜の排せつ物の管理ブロイラ(ふんのメタン発酵)</v>
      </c>
      <c r="Z213" s="47"/>
      <c r="AA213" s="20"/>
      <c r="AB213" s="20"/>
      <c r="AC213" s="20"/>
      <c r="AD213" s="20"/>
      <c r="AF213" s="25"/>
      <c r="AG213" s="25"/>
      <c r="AH213" s="25"/>
      <c r="AI213" s="25"/>
      <c r="AJ213" s="25"/>
      <c r="AK213" s="25"/>
    </row>
    <row r="214" spans="12:37">
      <c r="L214" s="25" t="s">
        <v>200</v>
      </c>
      <c r="M214" s="25" t="s">
        <v>178</v>
      </c>
      <c r="N214" s="25" t="s">
        <v>564</v>
      </c>
      <c r="O214" s="25"/>
      <c r="P214" s="25" t="s">
        <v>1016</v>
      </c>
      <c r="Q214" s="25" t="s">
        <v>197</v>
      </c>
      <c r="R214" s="38">
        <v>1.2999999999999999E-3</v>
      </c>
      <c r="S214" s="25"/>
      <c r="T214" s="25"/>
      <c r="U214" s="25"/>
      <c r="V214" s="25"/>
      <c r="W214" s="25"/>
      <c r="X214" s="20" t="str">
        <f t="shared" si="17"/>
        <v>メタン(CH4)家畜の排せつ物の管理</v>
      </c>
      <c r="Y214" s="20" t="str">
        <f t="shared" si="16"/>
        <v>メタン(CH4)家畜の排せつ物の管理採卵鶏(産業廃棄物処理)</v>
      </c>
      <c r="Z214" s="47"/>
      <c r="AA214" s="20"/>
      <c r="AB214" s="20"/>
      <c r="AC214" s="20"/>
      <c r="AD214" s="20"/>
      <c r="AF214" s="25"/>
      <c r="AG214" s="25"/>
      <c r="AH214" s="25"/>
      <c r="AI214" s="25"/>
      <c r="AJ214" s="25"/>
      <c r="AK214" s="25"/>
    </row>
    <row r="215" spans="12:37">
      <c r="L215" s="25" t="s">
        <v>200</v>
      </c>
      <c r="M215" s="25" t="s">
        <v>178</v>
      </c>
      <c r="N215" s="25" t="s">
        <v>1093</v>
      </c>
      <c r="O215" s="25"/>
      <c r="P215" s="25" t="s">
        <v>1016</v>
      </c>
      <c r="Q215" s="25" t="s">
        <v>197</v>
      </c>
      <c r="R215" s="39">
        <v>2.0000000000000001E-4</v>
      </c>
      <c r="S215" s="25"/>
      <c r="T215" s="25"/>
      <c r="U215" s="25"/>
      <c r="V215" s="25"/>
      <c r="W215" s="25"/>
      <c r="X215" s="20" t="str">
        <f t="shared" si="17"/>
        <v>メタン(CH4)家畜の排せつ物の管理</v>
      </c>
      <c r="Y215" s="20" t="str">
        <f t="shared" si="16"/>
        <v>メタン(CH4)家畜の排せつ物の管理ブロイラ(産業廃棄物処理)</v>
      </c>
      <c r="Z215" s="47"/>
      <c r="AA215" s="20"/>
      <c r="AB215" s="20"/>
      <c r="AC215" s="20"/>
      <c r="AD215" s="20"/>
      <c r="AF215" s="25"/>
      <c r="AG215" s="25"/>
      <c r="AH215" s="25"/>
      <c r="AI215" s="25"/>
      <c r="AJ215" s="25"/>
      <c r="AK215" s="25"/>
    </row>
    <row r="216" spans="12:37">
      <c r="L216" s="25" t="s">
        <v>200</v>
      </c>
      <c r="M216" s="25" t="s">
        <v>178</v>
      </c>
      <c r="N216" s="25" t="s">
        <v>565</v>
      </c>
      <c r="O216" s="25"/>
      <c r="P216" s="25" t="s">
        <v>1016</v>
      </c>
      <c r="Q216" s="25" t="s">
        <v>197</v>
      </c>
      <c r="R216" s="38">
        <v>4.0000000000000001E-3</v>
      </c>
      <c r="S216" s="25"/>
      <c r="T216" s="25"/>
      <c r="U216" s="25"/>
      <c r="V216" s="25"/>
      <c r="W216" s="25"/>
      <c r="X216" s="20" t="str">
        <f t="shared" si="17"/>
        <v>メタン(CH4)家畜の排せつ物の管理</v>
      </c>
      <c r="Y216" s="20" t="str">
        <f t="shared" si="16"/>
        <v>メタン(CH4)家畜の排せつ物の管理鶏(ふんのその他処理)</v>
      </c>
      <c r="Z216" s="47"/>
      <c r="AA216" s="20"/>
      <c r="AB216" s="20"/>
      <c r="AC216" s="20"/>
      <c r="AD216" s="20"/>
      <c r="AF216" s="25"/>
      <c r="AG216" s="25"/>
      <c r="AH216" s="25"/>
      <c r="AI216" s="25"/>
      <c r="AJ216" s="25"/>
      <c r="AK216" s="25"/>
    </row>
    <row r="217" spans="12:37">
      <c r="L217" s="25" t="s">
        <v>200</v>
      </c>
      <c r="M217" s="25" t="s">
        <v>178</v>
      </c>
      <c r="N217" s="25" t="s">
        <v>310</v>
      </c>
      <c r="O217" s="25"/>
      <c r="P217" s="25" t="s">
        <v>1022</v>
      </c>
      <c r="Q217" s="25" t="s">
        <v>519</v>
      </c>
      <c r="R217" s="39">
        <v>2.3E-3</v>
      </c>
      <c r="S217" s="25"/>
      <c r="T217" s="25"/>
      <c r="U217" s="25"/>
      <c r="V217" s="25" t="s">
        <v>566</v>
      </c>
      <c r="W217" s="25"/>
      <c r="X217" s="20" t="str">
        <f t="shared" si="17"/>
        <v>メタン(CH4)家畜の排せつ物の管理</v>
      </c>
      <c r="Y217" s="20" t="str">
        <f t="shared" si="16"/>
        <v>メタン(CH4)家畜の排せつ物の管理馬</v>
      </c>
      <c r="Z217" s="47"/>
      <c r="AA217" s="20"/>
      <c r="AB217" s="20"/>
      <c r="AC217" s="20"/>
      <c r="AD217" s="20"/>
      <c r="AF217" s="25"/>
      <c r="AG217" s="25"/>
      <c r="AH217" s="25"/>
      <c r="AI217" s="25"/>
      <c r="AJ217" s="25"/>
      <c r="AK217" s="25"/>
    </row>
    <row r="218" spans="12:37">
      <c r="L218" s="25" t="s">
        <v>200</v>
      </c>
      <c r="M218" s="25" t="s">
        <v>178</v>
      </c>
      <c r="N218" s="25" t="s">
        <v>309</v>
      </c>
      <c r="O218" s="25"/>
      <c r="P218" s="25" t="s">
        <v>1022</v>
      </c>
      <c r="Q218" s="25" t="s">
        <v>519</v>
      </c>
      <c r="R218" s="39">
        <v>2.7999999999999998E-4</v>
      </c>
      <c r="S218" s="25"/>
      <c r="T218" s="25"/>
      <c r="U218" s="25"/>
      <c r="V218" s="25"/>
      <c r="W218" s="25" t="s">
        <v>566</v>
      </c>
      <c r="X218" s="20" t="str">
        <f t="shared" si="17"/>
        <v>メタン(CH4)家畜の排せつ物の管理</v>
      </c>
      <c r="Y218" s="20" t="str">
        <f t="shared" si="16"/>
        <v>メタン(CH4)家畜の排せつ物の管理めん羊</v>
      </c>
      <c r="Z218" s="47"/>
      <c r="AA218" s="20"/>
      <c r="AB218" s="20"/>
      <c r="AC218" s="20"/>
      <c r="AD218" s="20"/>
      <c r="AF218" s="25"/>
      <c r="AG218" s="25"/>
      <c r="AH218" s="25"/>
      <c r="AI218" s="25"/>
      <c r="AJ218" s="25"/>
      <c r="AK218" s="25"/>
    </row>
    <row r="219" spans="12:37">
      <c r="L219" s="25" t="s">
        <v>200</v>
      </c>
      <c r="M219" s="25" t="s">
        <v>178</v>
      </c>
      <c r="N219" s="25" t="s">
        <v>308</v>
      </c>
      <c r="O219" s="25"/>
      <c r="P219" s="25" t="s">
        <v>1022</v>
      </c>
      <c r="Q219" s="25" t="s">
        <v>519</v>
      </c>
      <c r="R219" s="38">
        <v>2.0000000000000001E-4</v>
      </c>
      <c r="S219" s="25"/>
      <c r="T219" s="25"/>
      <c r="U219" s="25"/>
      <c r="V219" s="25"/>
      <c r="W219" s="25"/>
      <c r="X219" s="20" t="str">
        <f t="shared" si="17"/>
        <v>メタン(CH4)家畜の排せつ物の管理</v>
      </c>
      <c r="Y219" s="20" t="str">
        <f t="shared" si="16"/>
        <v>メタン(CH4)家畜の排せつ物の管理山羊</v>
      </c>
      <c r="Z219" s="47"/>
      <c r="AA219" s="20"/>
      <c r="AB219" s="20"/>
      <c r="AC219" s="20"/>
      <c r="AD219" s="20"/>
      <c r="AF219" s="25"/>
      <c r="AG219" s="25"/>
      <c r="AH219" s="25"/>
      <c r="AI219" s="25"/>
      <c r="AJ219" s="25"/>
      <c r="AK219" s="25"/>
    </row>
    <row r="220" spans="12:37">
      <c r="L220" s="25" t="s">
        <v>200</v>
      </c>
      <c r="M220" s="25" t="s">
        <v>178</v>
      </c>
      <c r="N220" s="25" t="s">
        <v>307</v>
      </c>
      <c r="O220" s="25"/>
      <c r="P220" s="25" t="s">
        <v>1022</v>
      </c>
      <c r="Q220" s="25" t="s">
        <v>519</v>
      </c>
      <c r="R220" s="38">
        <v>2E-3</v>
      </c>
      <c r="S220" s="25"/>
      <c r="T220" s="25"/>
      <c r="U220" s="25"/>
      <c r="V220" s="25"/>
      <c r="W220" s="25"/>
      <c r="X220" s="20" t="str">
        <f t="shared" si="17"/>
        <v>メタン(CH4)家畜の排せつ物の管理</v>
      </c>
      <c r="Y220" s="20" t="str">
        <f t="shared" si="16"/>
        <v>メタン(CH4)家畜の排せつ物の管理水牛</v>
      </c>
      <c r="Z220" s="47"/>
      <c r="AA220" s="20"/>
      <c r="AB220" s="20"/>
      <c r="AC220" s="20"/>
      <c r="AD220" s="20"/>
      <c r="AF220" s="25"/>
      <c r="AG220" s="25"/>
      <c r="AH220" s="25"/>
      <c r="AI220" s="25"/>
      <c r="AJ220" s="25"/>
      <c r="AK220" s="25"/>
    </row>
    <row r="221" spans="12:37">
      <c r="L221" s="25" t="s">
        <v>200</v>
      </c>
      <c r="M221" s="25" t="s">
        <v>178</v>
      </c>
      <c r="N221" s="25" t="s">
        <v>567</v>
      </c>
      <c r="O221" s="25"/>
      <c r="P221" s="25" t="s">
        <v>1023</v>
      </c>
      <c r="Q221" s="25" t="s">
        <v>568</v>
      </c>
      <c r="R221" s="39">
        <v>8.0000000000000007E-5</v>
      </c>
      <c r="S221" s="25"/>
      <c r="T221" s="25"/>
      <c r="U221" s="25"/>
      <c r="V221" s="25"/>
      <c r="W221" s="25"/>
      <c r="X221" s="20" t="str">
        <f t="shared" si="17"/>
        <v>メタン(CH4)家畜の排せつ物の管理</v>
      </c>
      <c r="Y221" s="20" t="str">
        <f t="shared" si="16"/>
        <v>メタン(CH4)家畜の排せつ物の管理うさぎ</v>
      </c>
      <c r="Z221" s="47"/>
      <c r="AA221" s="20"/>
      <c r="AB221" s="20"/>
      <c r="AC221" s="20"/>
      <c r="AD221" s="20"/>
      <c r="AF221" s="25"/>
      <c r="AG221" s="25"/>
      <c r="AH221" s="25"/>
      <c r="AI221" s="25"/>
      <c r="AJ221" s="25"/>
      <c r="AK221" s="25"/>
    </row>
    <row r="222" spans="12:37">
      <c r="L222" s="25" t="s">
        <v>200</v>
      </c>
      <c r="M222" s="25" t="s">
        <v>178</v>
      </c>
      <c r="N222" s="25" t="s">
        <v>569</v>
      </c>
      <c r="O222" s="25"/>
      <c r="P222" s="25" t="s">
        <v>1022</v>
      </c>
      <c r="Q222" s="25" t="s">
        <v>519</v>
      </c>
      <c r="R222" s="38">
        <v>6.8000000000000005E-4</v>
      </c>
      <c r="S222" s="25"/>
      <c r="T222" s="25"/>
      <c r="U222" s="25"/>
      <c r="V222" s="25"/>
      <c r="W222" s="25"/>
      <c r="X222" s="20" t="str">
        <f t="shared" si="17"/>
        <v>メタン(CH4)家畜の排せつ物の管理</v>
      </c>
      <c r="Y222" s="20" t="str">
        <f t="shared" si="16"/>
        <v>メタン(CH4)家畜の排せつ物の管理ミンク</v>
      </c>
      <c r="Z222" s="47"/>
      <c r="AA222" s="20"/>
      <c r="AB222" s="20"/>
      <c r="AC222" s="20"/>
      <c r="AD222" s="20"/>
      <c r="AF222" s="25"/>
      <c r="AG222" s="25"/>
      <c r="AH222" s="25"/>
      <c r="AI222" s="25"/>
      <c r="AJ222" s="25"/>
      <c r="AK222" s="25"/>
    </row>
    <row r="223" spans="12:37">
      <c r="L223" s="25" t="s">
        <v>200</v>
      </c>
      <c r="M223" s="25" t="s">
        <v>178</v>
      </c>
      <c r="N223" s="25" t="s">
        <v>570</v>
      </c>
      <c r="O223" s="25"/>
      <c r="P223" s="25" t="s">
        <v>1022</v>
      </c>
      <c r="Q223" s="25" t="s">
        <v>519</v>
      </c>
      <c r="R223" s="38">
        <v>1E-3</v>
      </c>
      <c r="S223" s="25"/>
      <c r="T223" s="25"/>
      <c r="U223" s="25"/>
      <c r="V223" s="25" t="s">
        <v>571</v>
      </c>
      <c r="W223" s="25"/>
      <c r="X223" s="20" t="str">
        <f t="shared" si="17"/>
        <v>メタン(CH4)家畜の排せつ物の管理</v>
      </c>
      <c r="Y223" s="20" t="str">
        <f t="shared" si="16"/>
        <v>メタン(CH4)家畜の排せつ物の管理放牧牛</v>
      </c>
      <c r="Z223" s="47"/>
      <c r="AA223" s="20"/>
      <c r="AB223" s="20"/>
      <c r="AC223" s="20"/>
      <c r="AD223" s="20"/>
      <c r="AF223" s="25"/>
      <c r="AG223" s="25"/>
      <c r="AH223" s="25"/>
      <c r="AI223" s="25"/>
      <c r="AJ223" s="25"/>
      <c r="AK223" s="25"/>
    </row>
    <row r="224" spans="12:37">
      <c r="L224" s="25" t="s">
        <v>200</v>
      </c>
      <c r="M224" s="25" t="s">
        <v>178</v>
      </c>
      <c r="N224" s="25" t="s">
        <v>572</v>
      </c>
      <c r="O224" s="25"/>
      <c r="P224" s="25" t="s">
        <v>1023</v>
      </c>
      <c r="Q224" s="25" t="s">
        <v>568</v>
      </c>
      <c r="R224" s="39">
        <v>6.2999999999999998E-6</v>
      </c>
      <c r="S224" s="25"/>
      <c r="T224" s="25"/>
      <c r="U224" s="25"/>
      <c r="V224" s="25"/>
      <c r="W224" s="25" t="s">
        <v>571</v>
      </c>
      <c r="X224" s="20" t="str">
        <f t="shared" si="17"/>
        <v>メタン(CH4)家畜の排せつ物の管理</v>
      </c>
      <c r="Y224" s="20" t="str">
        <f t="shared" si="16"/>
        <v>メタン(CH4)家畜の排せつ物の管理放牧鶏</v>
      </c>
      <c r="Z224" s="47"/>
      <c r="AA224" s="20"/>
      <c r="AB224" s="20"/>
      <c r="AC224" s="20"/>
      <c r="AD224" s="20"/>
      <c r="AF224" s="25"/>
      <c r="AG224" s="25"/>
      <c r="AH224" s="25"/>
      <c r="AI224" s="25"/>
      <c r="AJ224" s="25"/>
      <c r="AK224" s="25"/>
    </row>
    <row r="225" spans="12:37">
      <c r="L225" s="25" t="s">
        <v>200</v>
      </c>
      <c r="M225" s="25" t="s">
        <v>573</v>
      </c>
      <c r="N225" s="25" t="s">
        <v>574</v>
      </c>
      <c r="O225" s="25"/>
      <c r="P225" s="25" t="s">
        <v>1024</v>
      </c>
      <c r="Q225" s="25" t="s">
        <v>575</v>
      </c>
      <c r="R225" s="37">
        <v>2.9E-5</v>
      </c>
      <c r="S225" s="25"/>
      <c r="T225" s="25"/>
      <c r="U225" s="25"/>
      <c r="V225" s="25" t="s">
        <v>576</v>
      </c>
      <c r="W225" s="25"/>
      <c r="X225" s="20" t="str">
        <f t="shared" si="17"/>
        <v>メタン(CH4)稲作</v>
      </c>
      <c r="Y225" s="20" t="str">
        <f t="shared" si="16"/>
        <v>メタン(CH4)稲作間断灌漑水田</v>
      </c>
      <c r="Z225" s="47"/>
      <c r="AA225" s="20"/>
      <c r="AB225" s="20"/>
      <c r="AC225" s="20"/>
      <c r="AD225" s="20"/>
      <c r="AF225" s="25"/>
      <c r="AG225" s="25"/>
      <c r="AH225" s="25"/>
      <c r="AI225" s="25"/>
      <c r="AJ225" s="25"/>
      <c r="AK225" s="25"/>
    </row>
    <row r="226" spans="12:37">
      <c r="L226" s="25" t="s">
        <v>200</v>
      </c>
      <c r="M226" s="25" t="s">
        <v>799</v>
      </c>
      <c r="N226" s="25" t="s">
        <v>577</v>
      </c>
      <c r="O226" s="25"/>
      <c r="P226" s="25" t="s">
        <v>1024</v>
      </c>
      <c r="Q226" s="25" t="s">
        <v>575</v>
      </c>
      <c r="R226" s="31">
        <v>3.8999999999999999E-5</v>
      </c>
      <c r="S226" s="25"/>
      <c r="T226" s="25"/>
      <c r="U226" s="25"/>
      <c r="V226" s="25"/>
      <c r="W226" s="25" t="s">
        <v>576</v>
      </c>
      <c r="X226" s="20" t="str">
        <f t="shared" si="17"/>
        <v>メタン(CH4)稲作</v>
      </c>
      <c r="Y226" s="20" t="str">
        <f t="shared" si="16"/>
        <v>メタン(CH4)稲作常時湛水田</v>
      </c>
      <c r="Z226" s="47"/>
      <c r="AA226" s="20"/>
      <c r="AB226" s="20"/>
      <c r="AC226" s="20"/>
      <c r="AD226" s="20"/>
      <c r="AF226" s="25"/>
      <c r="AG226" s="25"/>
      <c r="AH226" s="25"/>
      <c r="AI226" s="25"/>
      <c r="AJ226" s="25"/>
      <c r="AK226" s="25"/>
    </row>
    <row r="227" spans="12:37">
      <c r="L227" s="25" t="s">
        <v>200</v>
      </c>
      <c r="M227" s="25" t="s">
        <v>578</v>
      </c>
      <c r="N227" s="25" t="s">
        <v>257</v>
      </c>
      <c r="O227" s="25"/>
      <c r="P227" s="25" t="s">
        <v>1016</v>
      </c>
      <c r="Q227" s="25" t="s">
        <v>197</v>
      </c>
      <c r="R227" s="31">
        <v>2.2000000000000001E-3</v>
      </c>
      <c r="S227" s="25"/>
      <c r="T227" s="25"/>
      <c r="U227" s="25"/>
      <c r="V227" s="25" t="s">
        <v>579</v>
      </c>
      <c r="W227" s="25"/>
      <c r="X227" s="20" t="str">
        <f t="shared" si="17"/>
        <v>メタン(CH4)農業廃棄物の焼却</v>
      </c>
      <c r="Y227" s="20" t="str">
        <f t="shared" si="16"/>
        <v>メタン(CH4)農業廃棄物の焼却水稲</v>
      </c>
      <c r="Z227" s="47"/>
      <c r="AA227" s="20"/>
      <c r="AB227" s="20"/>
      <c r="AC227" s="20"/>
      <c r="AD227" s="20"/>
      <c r="AF227" s="25"/>
      <c r="AG227" s="25"/>
      <c r="AH227" s="25"/>
      <c r="AI227" s="25"/>
      <c r="AJ227" s="25"/>
      <c r="AK227" s="25"/>
    </row>
    <row r="228" spans="12:37">
      <c r="L228" s="25" t="s">
        <v>200</v>
      </c>
      <c r="M228" s="25" t="s">
        <v>176</v>
      </c>
      <c r="N228" s="25" t="s">
        <v>580</v>
      </c>
      <c r="O228" s="25"/>
      <c r="P228" s="25" t="s">
        <v>1016</v>
      </c>
      <c r="Q228" s="25" t="s">
        <v>197</v>
      </c>
      <c r="R228" s="25">
        <v>2.3999999999999998E-3</v>
      </c>
      <c r="S228" s="25"/>
      <c r="T228" s="25"/>
      <c r="U228" s="25"/>
      <c r="V228" s="25"/>
      <c r="W228" s="25" t="s">
        <v>579</v>
      </c>
      <c r="X228" s="20" t="str">
        <f t="shared" si="17"/>
        <v>メタン(CH4)農業廃棄物の焼却</v>
      </c>
      <c r="Y228" s="20" t="str">
        <f t="shared" si="16"/>
        <v>メタン(CH4)農業廃棄物の焼却麦類</v>
      </c>
      <c r="Z228" s="47"/>
      <c r="AA228" s="20"/>
      <c r="AB228" s="20"/>
      <c r="AC228" s="20"/>
      <c r="AD228" s="20"/>
      <c r="AF228" s="25"/>
      <c r="AG228" s="25"/>
      <c r="AH228" s="25"/>
      <c r="AI228" s="25"/>
      <c r="AJ228" s="25"/>
      <c r="AK228" s="25"/>
    </row>
    <row r="229" spans="12:37">
      <c r="L229" s="25" t="s">
        <v>200</v>
      </c>
      <c r="M229" s="25" t="s">
        <v>176</v>
      </c>
      <c r="N229" s="25" t="s">
        <v>581</v>
      </c>
      <c r="O229" s="25"/>
      <c r="P229" s="25" t="s">
        <v>1016</v>
      </c>
      <c r="Q229" s="25" t="s">
        <v>197</v>
      </c>
      <c r="R229" s="25">
        <v>2.2000000000000001E-3</v>
      </c>
      <c r="S229" s="25"/>
      <c r="T229" s="25"/>
      <c r="U229" s="25"/>
      <c r="V229" s="25"/>
      <c r="W229" s="25"/>
      <c r="X229" s="20" t="str">
        <f t="shared" si="17"/>
        <v>メタン(CH4)農業廃棄物の焼却</v>
      </c>
      <c r="Y229" s="20" t="str">
        <f t="shared" si="16"/>
        <v>メタン(CH4)農業廃棄物の焼却とうもろこし、いも類、その他作物(そば、たばこ等)</v>
      </c>
      <c r="Z229" s="47"/>
      <c r="AA229" s="20"/>
      <c r="AB229" s="20"/>
      <c r="AC229" s="20"/>
      <c r="AD229" s="20"/>
      <c r="AF229" s="25"/>
      <c r="AG229" s="25"/>
      <c r="AH229" s="25"/>
      <c r="AI229" s="25"/>
      <c r="AJ229" s="25"/>
      <c r="AK229" s="25"/>
    </row>
    <row r="230" spans="12:37">
      <c r="L230" s="25" t="s">
        <v>200</v>
      </c>
      <c r="M230" s="25" t="s">
        <v>176</v>
      </c>
      <c r="N230" s="25" t="s">
        <v>300</v>
      </c>
      <c r="O230" s="25"/>
      <c r="P230" s="25" t="s">
        <v>1016</v>
      </c>
      <c r="Q230" s="25" t="s">
        <v>197</v>
      </c>
      <c r="R230" s="25">
        <v>2.2000000000000001E-3</v>
      </c>
      <c r="S230" s="25"/>
      <c r="T230" s="25"/>
      <c r="U230" s="25"/>
      <c r="V230" s="25"/>
      <c r="W230" s="25"/>
      <c r="X230" s="20" t="str">
        <f t="shared" si="17"/>
        <v>メタン(CH4)農業廃棄物の焼却</v>
      </c>
      <c r="Y230" s="20" t="str">
        <f t="shared" si="16"/>
        <v>メタン(CH4)農業廃棄物の焼却豆類</v>
      </c>
      <c r="Z230" s="47"/>
      <c r="AA230" s="20"/>
      <c r="AB230" s="20"/>
      <c r="AC230" s="20"/>
      <c r="AD230" s="20"/>
      <c r="AF230" s="25"/>
      <c r="AG230" s="25"/>
      <c r="AH230" s="25"/>
      <c r="AI230" s="25"/>
      <c r="AJ230" s="25"/>
      <c r="AK230" s="25"/>
    </row>
    <row r="231" spans="12:37">
      <c r="L231" s="25" t="s">
        <v>200</v>
      </c>
      <c r="M231" s="25" t="s">
        <v>176</v>
      </c>
      <c r="N231" s="25" t="s">
        <v>247</v>
      </c>
      <c r="O231" s="25"/>
      <c r="P231" s="25" t="s">
        <v>1016</v>
      </c>
      <c r="Q231" s="25" t="s">
        <v>197</v>
      </c>
      <c r="R231" s="25">
        <v>2.2000000000000001E-3</v>
      </c>
      <c r="S231" s="25"/>
      <c r="T231" s="25"/>
      <c r="U231" s="25"/>
      <c r="V231" s="25"/>
      <c r="W231" s="25"/>
      <c r="X231" s="20" t="str">
        <f t="shared" si="17"/>
        <v>メタン(CH4)農業廃棄物の焼却</v>
      </c>
      <c r="Y231" s="20" t="str">
        <f t="shared" si="16"/>
        <v>メタン(CH4)農業廃棄物の焼却てんさい</v>
      </c>
      <c r="Z231" s="47"/>
      <c r="AA231" s="20"/>
      <c r="AB231" s="20"/>
      <c r="AC231" s="20"/>
      <c r="AD231" s="20"/>
      <c r="AF231" s="25"/>
      <c r="AG231" s="25"/>
      <c r="AH231" s="25"/>
      <c r="AI231" s="25"/>
      <c r="AJ231" s="25"/>
      <c r="AK231" s="25"/>
    </row>
    <row r="232" spans="12:37">
      <c r="L232" s="25" t="s">
        <v>200</v>
      </c>
      <c r="M232" s="25" t="s">
        <v>176</v>
      </c>
      <c r="N232" s="25" t="s">
        <v>246</v>
      </c>
      <c r="O232" s="25"/>
      <c r="P232" s="25" t="s">
        <v>1016</v>
      </c>
      <c r="Q232" s="25" t="s">
        <v>197</v>
      </c>
      <c r="R232" s="25">
        <v>2.2000000000000001E-3</v>
      </c>
      <c r="S232" s="25"/>
      <c r="T232" s="25"/>
      <c r="U232" s="25"/>
      <c r="V232" s="25"/>
      <c r="W232" s="25"/>
      <c r="X232" s="20" t="str">
        <f t="shared" si="17"/>
        <v>メタン(CH4)農業廃棄物の焼却</v>
      </c>
      <c r="Y232" s="20" t="str">
        <f t="shared" si="16"/>
        <v>メタン(CH4)農業廃棄物の焼却さとうきび</v>
      </c>
      <c r="Z232" s="47"/>
      <c r="AA232" s="20"/>
      <c r="AB232" s="20"/>
      <c r="AC232" s="20"/>
      <c r="AD232" s="20"/>
      <c r="AF232" s="25"/>
      <c r="AG232" s="25"/>
      <c r="AH232" s="25"/>
      <c r="AI232" s="25"/>
      <c r="AJ232" s="25"/>
      <c r="AK232" s="25"/>
    </row>
    <row r="233" spans="12:37">
      <c r="L233" s="25" t="s">
        <v>200</v>
      </c>
      <c r="M233" s="25" t="s">
        <v>176</v>
      </c>
      <c r="N233" s="25" t="s">
        <v>582</v>
      </c>
      <c r="O233" s="25"/>
      <c r="P233" s="25" t="s">
        <v>1016</v>
      </c>
      <c r="Q233" s="25" t="s">
        <v>197</v>
      </c>
      <c r="R233" s="25">
        <v>2.2000000000000001E-3</v>
      </c>
      <c r="S233" s="25"/>
      <c r="T233" s="25"/>
      <c r="U233" s="25"/>
      <c r="V233" s="25"/>
      <c r="W233" s="25"/>
      <c r="X233" s="20" t="str">
        <f t="shared" si="17"/>
        <v>メタン(CH4)農業廃棄物の焼却</v>
      </c>
      <c r="Y233" s="20" t="str">
        <f t="shared" si="16"/>
        <v>メタン(CH4)農業廃棄物の焼却野菜類</v>
      </c>
      <c r="Z233" s="47"/>
      <c r="AA233" s="20"/>
      <c r="AB233" s="20"/>
      <c r="AC233" s="20"/>
      <c r="AD233" s="20"/>
      <c r="AF233" s="25"/>
      <c r="AG233" s="25"/>
      <c r="AH233" s="25"/>
      <c r="AI233" s="25"/>
      <c r="AJ233" s="25"/>
      <c r="AK233" s="25"/>
    </row>
    <row r="234" spans="12:37">
      <c r="L234" s="25" t="s">
        <v>200</v>
      </c>
      <c r="M234" s="25" t="s">
        <v>583</v>
      </c>
      <c r="N234" s="25" t="s">
        <v>584</v>
      </c>
      <c r="O234" s="25"/>
      <c r="P234" s="25" t="s">
        <v>1016</v>
      </c>
      <c r="Q234" s="25" t="s">
        <v>197</v>
      </c>
      <c r="R234" s="25">
        <v>0.15</v>
      </c>
      <c r="S234" s="25"/>
      <c r="T234" s="25"/>
      <c r="U234" s="25"/>
      <c r="V234" s="25" t="s">
        <v>585</v>
      </c>
      <c r="W234" s="25"/>
      <c r="X234" s="20" t="str">
        <f t="shared" si="17"/>
        <v>メタン(CH4)廃棄物の埋立処分</v>
      </c>
      <c r="Y234" s="20" t="str">
        <f t="shared" si="16"/>
        <v>メタン(CH4)廃棄物の埋立処分食物くず(厨芥類)(嫌気性埋立)</v>
      </c>
      <c r="Z234" s="47"/>
      <c r="AA234" s="20"/>
      <c r="AB234" s="20"/>
      <c r="AC234" s="20"/>
      <c r="AD234" s="20"/>
      <c r="AF234" s="25"/>
      <c r="AG234" s="25"/>
      <c r="AH234" s="25"/>
      <c r="AI234" s="25"/>
      <c r="AJ234" s="25"/>
      <c r="AK234" s="25"/>
    </row>
    <row r="235" spans="12:37">
      <c r="L235" s="25" t="s">
        <v>200</v>
      </c>
      <c r="M235" s="25" t="s">
        <v>306</v>
      </c>
      <c r="N235" s="25" t="s">
        <v>586</v>
      </c>
      <c r="O235" s="25"/>
      <c r="P235" s="25" t="s">
        <v>1016</v>
      </c>
      <c r="Q235" s="25" t="s">
        <v>197</v>
      </c>
      <c r="R235" s="25">
        <v>7.1999999999999995E-2</v>
      </c>
      <c r="S235" s="25"/>
      <c r="T235" s="25"/>
      <c r="U235" s="25"/>
      <c r="V235" s="25"/>
      <c r="W235" s="25" t="s">
        <v>585</v>
      </c>
      <c r="X235" s="20" t="str">
        <f t="shared" si="17"/>
        <v>メタン(CH4)廃棄物の埋立処分</v>
      </c>
      <c r="Y235" s="20" t="str">
        <f t="shared" si="16"/>
        <v>メタン(CH4)廃棄物の埋立処分食物くず(厨芥類)(準好気性埋立)</v>
      </c>
      <c r="Z235" s="47"/>
      <c r="AA235" s="20"/>
      <c r="AB235" s="20"/>
      <c r="AC235" s="20"/>
      <c r="AD235" s="20"/>
      <c r="AF235" s="25"/>
      <c r="AG235" s="25"/>
      <c r="AH235" s="25"/>
      <c r="AI235" s="25"/>
      <c r="AJ235" s="25"/>
      <c r="AK235" s="25"/>
    </row>
    <row r="236" spans="12:37">
      <c r="L236" s="25" t="s">
        <v>200</v>
      </c>
      <c r="M236" s="25" t="s">
        <v>306</v>
      </c>
      <c r="N236" s="25" t="s">
        <v>587</v>
      </c>
      <c r="O236" s="25"/>
      <c r="P236" s="25" t="s">
        <v>1016</v>
      </c>
      <c r="Q236" s="25" t="s">
        <v>197</v>
      </c>
      <c r="R236" s="25">
        <v>0.14000000000000001</v>
      </c>
      <c r="S236" s="25"/>
      <c r="T236" s="25"/>
      <c r="U236" s="25"/>
      <c r="V236" s="25"/>
      <c r="W236" s="25"/>
      <c r="X236" s="20" t="str">
        <f t="shared" si="17"/>
        <v>メタン(CH4)廃棄物の埋立処分</v>
      </c>
      <c r="Y236" s="20" t="str">
        <f t="shared" si="16"/>
        <v>メタン(CH4)廃棄物の埋立処分紙くず(嫌気性埋立)</v>
      </c>
      <c r="Z236" s="47"/>
      <c r="AA236" s="20"/>
      <c r="AB236" s="20"/>
      <c r="AC236" s="20"/>
      <c r="AD236" s="20"/>
      <c r="AF236" s="25"/>
      <c r="AG236" s="25"/>
      <c r="AH236" s="25"/>
      <c r="AI236" s="25"/>
      <c r="AJ236" s="25"/>
      <c r="AK236" s="25"/>
    </row>
    <row r="237" spans="12:37">
      <c r="L237" s="25" t="s">
        <v>200</v>
      </c>
      <c r="M237" s="25" t="s">
        <v>306</v>
      </c>
      <c r="N237" s="25" t="s">
        <v>588</v>
      </c>
      <c r="O237" s="25"/>
      <c r="P237" s="25" t="s">
        <v>1016</v>
      </c>
      <c r="Q237" s="25" t="s">
        <v>197</v>
      </c>
      <c r="R237" s="25">
        <v>6.8000000000000005E-2</v>
      </c>
      <c r="S237" s="25"/>
      <c r="T237" s="25"/>
      <c r="U237" s="25"/>
      <c r="V237" s="25"/>
      <c r="W237" s="25"/>
      <c r="X237" s="20" t="str">
        <f t="shared" si="17"/>
        <v>メタン(CH4)廃棄物の埋立処分</v>
      </c>
      <c r="Y237" s="20" t="str">
        <f t="shared" si="16"/>
        <v>メタン(CH4)廃棄物の埋立処分紙くず(準好気性埋立)</v>
      </c>
      <c r="Z237" s="47"/>
      <c r="AA237" s="20"/>
      <c r="AB237" s="20"/>
      <c r="AC237" s="20"/>
      <c r="AD237" s="20"/>
      <c r="AF237" s="25"/>
      <c r="AG237" s="25"/>
      <c r="AH237" s="25"/>
      <c r="AI237" s="25"/>
      <c r="AJ237" s="25"/>
      <c r="AK237" s="25"/>
    </row>
    <row r="238" spans="12:37">
      <c r="L238" s="25" t="s">
        <v>200</v>
      </c>
      <c r="M238" s="25" t="s">
        <v>306</v>
      </c>
      <c r="N238" s="25" t="s">
        <v>589</v>
      </c>
      <c r="O238" s="25"/>
      <c r="P238" s="25" t="s">
        <v>1016</v>
      </c>
      <c r="Q238" s="25" t="s">
        <v>197</v>
      </c>
      <c r="R238" s="25">
        <v>0.15</v>
      </c>
      <c r="S238" s="25"/>
      <c r="T238" s="25"/>
      <c r="U238" s="25"/>
      <c r="V238" s="25"/>
      <c r="W238" s="25"/>
      <c r="X238" s="20" t="str">
        <f t="shared" si="17"/>
        <v>メタン(CH4)廃棄物の埋立処分</v>
      </c>
      <c r="Y238" s="20" t="str">
        <f t="shared" si="16"/>
        <v>メタン(CH4)廃棄物の埋立処分天然繊維くず(嫌気性埋立)</v>
      </c>
      <c r="Z238" s="47"/>
      <c r="AA238" s="20"/>
      <c r="AB238" s="20"/>
      <c r="AC238" s="20"/>
      <c r="AD238" s="20"/>
      <c r="AF238" s="25"/>
      <c r="AG238" s="25"/>
      <c r="AH238" s="25"/>
      <c r="AI238" s="25"/>
      <c r="AJ238" s="25"/>
      <c r="AK238" s="25"/>
    </row>
    <row r="239" spans="12:37">
      <c r="L239" s="25" t="s">
        <v>200</v>
      </c>
      <c r="M239" s="25" t="s">
        <v>306</v>
      </c>
      <c r="N239" s="25" t="s">
        <v>590</v>
      </c>
      <c r="O239" s="25"/>
      <c r="P239" s="25" t="s">
        <v>1016</v>
      </c>
      <c r="Q239" s="25" t="s">
        <v>197</v>
      </c>
      <c r="R239" s="25">
        <v>7.4999999999999997E-2</v>
      </c>
      <c r="S239" s="25"/>
      <c r="T239" s="25"/>
      <c r="U239" s="25"/>
      <c r="V239" s="25"/>
      <c r="W239" s="25"/>
      <c r="X239" s="20" t="str">
        <f t="shared" si="17"/>
        <v>メタン(CH4)廃棄物の埋立処分</v>
      </c>
      <c r="Y239" s="20" t="str">
        <f t="shared" si="16"/>
        <v>メタン(CH4)廃棄物の埋立処分天然繊維くず(準好気性埋立)</v>
      </c>
      <c r="Z239" s="47"/>
      <c r="AA239" s="20"/>
      <c r="AB239" s="20"/>
      <c r="AC239" s="20"/>
      <c r="AD239" s="20"/>
      <c r="AF239" s="25"/>
      <c r="AG239" s="25"/>
      <c r="AH239" s="25"/>
      <c r="AI239" s="25"/>
      <c r="AJ239" s="25"/>
      <c r="AK239" s="25"/>
    </row>
    <row r="240" spans="12:37">
      <c r="L240" s="25" t="s">
        <v>200</v>
      </c>
      <c r="M240" s="25" t="s">
        <v>306</v>
      </c>
      <c r="N240" s="25" t="s">
        <v>591</v>
      </c>
      <c r="O240" s="25"/>
      <c r="P240" s="25" t="s">
        <v>1016</v>
      </c>
      <c r="Q240" s="25" t="s">
        <v>197</v>
      </c>
      <c r="R240" s="25">
        <v>0.15</v>
      </c>
      <c r="S240" s="25"/>
      <c r="T240" s="25"/>
      <c r="U240" s="25"/>
      <c r="V240" s="25"/>
      <c r="W240" s="25"/>
      <c r="X240" s="20" t="str">
        <f t="shared" si="17"/>
        <v>メタン(CH4)廃棄物の埋立処分</v>
      </c>
      <c r="Y240" s="20" t="str">
        <f t="shared" si="16"/>
        <v>メタン(CH4)廃棄物の埋立処分木くず(嫌気性埋立)</v>
      </c>
      <c r="Z240" s="47"/>
      <c r="AA240" s="20"/>
      <c r="AB240" s="20"/>
      <c r="AC240" s="20"/>
      <c r="AD240" s="20"/>
      <c r="AF240" s="25"/>
      <c r="AG240" s="25"/>
      <c r="AH240" s="25"/>
      <c r="AI240" s="25"/>
      <c r="AJ240" s="25"/>
      <c r="AK240" s="25"/>
    </row>
    <row r="241" spans="12:37">
      <c r="L241" s="25" t="s">
        <v>200</v>
      </c>
      <c r="M241" s="25" t="s">
        <v>306</v>
      </c>
      <c r="N241" s="25" t="s">
        <v>592</v>
      </c>
      <c r="O241" s="25"/>
      <c r="P241" s="25" t="s">
        <v>1016</v>
      </c>
      <c r="Q241" s="25" t="s">
        <v>197</v>
      </c>
      <c r="R241" s="25">
        <v>7.4999999999999997E-2</v>
      </c>
      <c r="S241" s="25"/>
      <c r="T241" s="25"/>
      <c r="U241" s="25"/>
      <c r="V241" s="25"/>
      <c r="W241" s="25"/>
      <c r="X241" s="20" t="str">
        <f t="shared" si="17"/>
        <v>メタン(CH4)廃棄物の埋立処分</v>
      </c>
      <c r="Y241" s="20" t="str">
        <f t="shared" si="16"/>
        <v>メタン(CH4)廃棄物の埋立処分木くず(準好気性埋立)</v>
      </c>
      <c r="Z241" s="47"/>
      <c r="AA241" s="20"/>
      <c r="AB241" s="20"/>
      <c r="AC241" s="20"/>
      <c r="AD241" s="20"/>
      <c r="AF241" s="25"/>
      <c r="AG241" s="25"/>
      <c r="AH241" s="25"/>
      <c r="AI241" s="25"/>
      <c r="AJ241" s="25"/>
      <c r="AK241" s="25"/>
    </row>
    <row r="242" spans="12:37">
      <c r="L242" s="25" t="s">
        <v>200</v>
      </c>
      <c r="M242" s="25" t="s">
        <v>306</v>
      </c>
      <c r="N242" s="25" t="s">
        <v>593</v>
      </c>
      <c r="O242" s="25"/>
      <c r="P242" s="25" t="s">
        <v>1016</v>
      </c>
      <c r="Q242" s="25" t="s">
        <v>197</v>
      </c>
      <c r="R242" s="25">
        <v>0.1</v>
      </c>
      <c r="S242" s="25"/>
      <c r="T242" s="25"/>
      <c r="U242" s="25"/>
      <c r="V242" s="25"/>
      <c r="W242" s="25"/>
      <c r="X242" s="20" t="str">
        <f t="shared" si="17"/>
        <v>メタン(CH4)廃棄物の埋立処分</v>
      </c>
      <c r="Y242" s="20" t="str">
        <f t="shared" si="16"/>
        <v>メタン(CH4)廃棄物の埋立処分消化汚泥由来の汚泥(嫌気性埋立)</v>
      </c>
      <c r="Z242" s="47"/>
      <c r="AA242" s="20"/>
      <c r="AB242" s="20"/>
      <c r="AC242" s="20"/>
      <c r="AD242" s="20"/>
      <c r="AF242" s="25"/>
      <c r="AG242" s="25"/>
      <c r="AH242" s="25"/>
      <c r="AI242" s="25"/>
      <c r="AJ242" s="25"/>
      <c r="AK242" s="25"/>
    </row>
    <row r="243" spans="12:37">
      <c r="L243" s="25" t="s">
        <v>200</v>
      </c>
      <c r="M243" s="25" t="s">
        <v>306</v>
      </c>
      <c r="N243" s="25" t="s">
        <v>594</v>
      </c>
      <c r="O243" s="25"/>
      <c r="P243" s="25" t="s">
        <v>1016</v>
      </c>
      <c r="Q243" s="25" t="s">
        <v>197</v>
      </c>
      <c r="R243" s="34">
        <v>0.05</v>
      </c>
      <c r="S243" s="25"/>
      <c r="T243" s="25"/>
      <c r="U243" s="25"/>
      <c r="V243" s="25"/>
      <c r="W243" s="25"/>
      <c r="X243" s="20" t="str">
        <f t="shared" si="17"/>
        <v>メタン(CH4)廃棄物の埋立処分</v>
      </c>
      <c r="Y243" s="20" t="str">
        <f t="shared" si="16"/>
        <v>メタン(CH4)廃棄物の埋立処分消化汚泥由来の汚泥(準好気性埋立)</v>
      </c>
      <c r="Z243" s="47"/>
      <c r="AA243" s="20"/>
      <c r="AB243" s="20"/>
      <c r="AC243" s="20"/>
      <c r="AD243" s="20"/>
      <c r="AF243" s="25"/>
      <c r="AG243" s="25"/>
      <c r="AH243" s="25"/>
      <c r="AI243" s="25"/>
      <c r="AJ243" s="25"/>
      <c r="AK243" s="25"/>
    </row>
    <row r="244" spans="12:37">
      <c r="L244" s="25" t="s">
        <v>200</v>
      </c>
      <c r="M244" s="25" t="s">
        <v>306</v>
      </c>
      <c r="N244" s="25" t="s">
        <v>595</v>
      </c>
      <c r="O244" s="25"/>
      <c r="P244" s="25" t="s">
        <v>1016</v>
      </c>
      <c r="Q244" s="25" t="s">
        <v>197</v>
      </c>
      <c r="R244" s="33">
        <v>0.13</v>
      </c>
      <c r="S244" s="25"/>
      <c r="T244" s="25"/>
      <c r="U244" s="25"/>
      <c r="V244" s="25"/>
      <c r="W244" s="25"/>
      <c r="X244" s="20" t="str">
        <f t="shared" si="17"/>
        <v>メタン(CH4)廃棄物の埋立処分</v>
      </c>
      <c r="Y244" s="20" t="str">
        <f t="shared" si="16"/>
        <v>メタン(CH4)廃棄物の埋立処分その他下水汚泥(嫌気性埋立)</v>
      </c>
      <c r="Z244" s="47"/>
      <c r="AA244" s="20"/>
      <c r="AB244" s="20"/>
      <c r="AC244" s="20"/>
      <c r="AD244" s="20"/>
      <c r="AF244" s="25"/>
      <c r="AG244" s="25"/>
      <c r="AH244" s="25"/>
      <c r="AI244" s="25"/>
      <c r="AJ244" s="25"/>
      <c r="AK244" s="25"/>
    </row>
    <row r="245" spans="12:37">
      <c r="L245" s="25" t="s">
        <v>200</v>
      </c>
      <c r="M245" s="25" t="s">
        <v>306</v>
      </c>
      <c r="N245" s="25" t="s">
        <v>596</v>
      </c>
      <c r="O245" s="25"/>
      <c r="P245" s="25" t="s">
        <v>1016</v>
      </c>
      <c r="Q245" s="25" t="s">
        <v>197</v>
      </c>
      <c r="R245" s="25">
        <v>6.7000000000000004E-2</v>
      </c>
      <c r="S245" s="25"/>
      <c r="T245" s="25"/>
      <c r="U245" s="25"/>
      <c r="V245" s="25"/>
      <c r="W245" s="25"/>
      <c r="X245" s="20" t="str">
        <f t="shared" si="17"/>
        <v>メタン(CH4)廃棄物の埋立処分</v>
      </c>
      <c r="Y245" s="20" t="str">
        <f t="shared" si="16"/>
        <v>メタン(CH4)廃棄物の埋立処分その他下水汚泥(準好気性埋立)</v>
      </c>
      <c r="Z245" s="47"/>
      <c r="AA245" s="20"/>
      <c r="AB245" s="20"/>
      <c r="AC245" s="20"/>
      <c r="AD245" s="20"/>
      <c r="AF245" s="25"/>
      <c r="AG245" s="25"/>
      <c r="AH245" s="25"/>
      <c r="AI245" s="25"/>
      <c r="AJ245" s="25"/>
      <c r="AK245" s="25"/>
    </row>
    <row r="246" spans="12:37">
      <c r="L246" s="25" t="s">
        <v>200</v>
      </c>
      <c r="M246" s="25" t="s">
        <v>306</v>
      </c>
      <c r="N246" s="25" t="s">
        <v>597</v>
      </c>
      <c r="O246" s="25"/>
      <c r="P246" s="25" t="s">
        <v>1016</v>
      </c>
      <c r="Q246" s="25" t="s">
        <v>197</v>
      </c>
      <c r="R246" s="25">
        <v>0.13</v>
      </c>
      <c r="S246" s="25"/>
      <c r="T246" s="25"/>
      <c r="U246" s="25"/>
      <c r="V246" s="25"/>
      <c r="W246" s="25"/>
      <c r="X246" s="20" t="str">
        <f t="shared" si="17"/>
        <v>メタン(CH4)廃棄物の埋立処分</v>
      </c>
      <c r="Y246" s="20" t="str">
        <f t="shared" si="16"/>
        <v>メタン(CH4)廃棄物の埋立処分し尿処理施設又は浄化槽に係る汚泥(嫌気性埋立)</v>
      </c>
      <c r="Z246" s="47"/>
      <c r="AA246" s="20"/>
      <c r="AB246" s="20"/>
      <c r="AC246" s="20"/>
      <c r="AD246" s="20"/>
      <c r="AF246" s="25"/>
      <c r="AG246" s="25"/>
      <c r="AH246" s="25"/>
      <c r="AI246" s="25"/>
      <c r="AJ246" s="25"/>
      <c r="AK246" s="25"/>
    </row>
    <row r="247" spans="12:37">
      <c r="L247" s="25" t="s">
        <v>200</v>
      </c>
      <c r="M247" s="25" t="s">
        <v>306</v>
      </c>
      <c r="N247" s="25" t="s">
        <v>598</v>
      </c>
      <c r="O247" s="25"/>
      <c r="P247" s="25" t="s">
        <v>1016</v>
      </c>
      <c r="Q247" s="25" t="s">
        <v>197</v>
      </c>
      <c r="R247" s="25">
        <v>6.7000000000000004E-2</v>
      </c>
      <c r="S247" s="25"/>
      <c r="T247" s="25"/>
      <c r="U247" s="25"/>
      <c r="V247" s="25"/>
      <c r="W247" s="25"/>
      <c r="X247" s="20" t="str">
        <f t="shared" si="17"/>
        <v>メタン(CH4)廃棄物の埋立処分</v>
      </c>
      <c r="Y247" s="20" t="str">
        <f t="shared" si="16"/>
        <v>メタン(CH4)廃棄物の埋立処分し尿処理施設又は浄化槽に係る汚泥(準好気性埋立)</v>
      </c>
      <c r="Z247" s="47"/>
      <c r="AA247" s="20"/>
      <c r="AB247" s="20"/>
      <c r="AC247" s="20"/>
      <c r="AD247" s="20"/>
      <c r="AF247" s="25"/>
      <c r="AG247" s="25"/>
      <c r="AH247" s="25"/>
      <c r="AI247" s="25"/>
      <c r="AJ247" s="25"/>
      <c r="AK247" s="25"/>
    </row>
    <row r="248" spans="12:37">
      <c r="L248" s="25" t="s">
        <v>200</v>
      </c>
      <c r="M248" s="25" t="s">
        <v>306</v>
      </c>
      <c r="N248" s="25" t="s">
        <v>599</v>
      </c>
      <c r="O248" s="25"/>
      <c r="P248" s="25" t="s">
        <v>1016</v>
      </c>
      <c r="Q248" s="25" t="s">
        <v>197</v>
      </c>
      <c r="R248" s="25">
        <v>0.02</v>
      </c>
      <c r="S248" s="25"/>
      <c r="T248" s="25"/>
      <c r="U248" s="25"/>
      <c r="V248" s="25"/>
      <c r="W248" s="25"/>
      <c r="X248" s="20" t="str">
        <f t="shared" si="17"/>
        <v>メタン(CH4)廃棄物の埋立処分</v>
      </c>
      <c r="Y248" s="20" t="str">
        <f t="shared" si="16"/>
        <v>メタン(CH4)廃棄物の埋立処分浄水施設に係る汚泥(嫌気性埋立)</v>
      </c>
      <c r="Z248" s="47"/>
      <c r="AA248" s="20"/>
      <c r="AB248" s="20"/>
      <c r="AC248" s="20"/>
      <c r="AD248" s="20"/>
      <c r="AF248" s="25"/>
      <c r="AG248" s="25"/>
      <c r="AH248" s="25"/>
      <c r="AI248" s="25"/>
      <c r="AJ248" s="25"/>
      <c r="AK248" s="25"/>
    </row>
    <row r="249" spans="12:37">
      <c r="L249" s="25" t="s">
        <v>200</v>
      </c>
      <c r="M249" s="25" t="s">
        <v>306</v>
      </c>
      <c r="N249" s="25" t="s">
        <v>600</v>
      </c>
      <c r="O249" s="25"/>
      <c r="P249" s="25" t="s">
        <v>1016</v>
      </c>
      <c r="Q249" s="25" t="s">
        <v>197</v>
      </c>
      <c r="R249" s="33">
        <v>0.01</v>
      </c>
      <c r="S249" s="25"/>
      <c r="T249" s="25"/>
      <c r="U249" s="25"/>
      <c r="V249" s="25"/>
      <c r="W249" s="25"/>
      <c r="X249" s="20" t="str">
        <f t="shared" si="17"/>
        <v>メタン(CH4)廃棄物の埋立処分</v>
      </c>
      <c r="Y249" s="20" t="str">
        <f t="shared" si="16"/>
        <v>メタン(CH4)廃棄物の埋立処分浄水施設に係る汚泥(準好気性埋立)</v>
      </c>
      <c r="Z249" s="47"/>
      <c r="AA249" s="20"/>
      <c r="AB249" s="20"/>
      <c r="AC249" s="20"/>
      <c r="AD249" s="20"/>
      <c r="AF249" s="25"/>
      <c r="AG249" s="25"/>
      <c r="AH249" s="25"/>
      <c r="AI249" s="25"/>
      <c r="AJ249" s="25"/>
      <c r="AK249" s="25"/>
    </row>
    <row r="250" spans="12:37">
      <c r="L250" s="25" t="s">
        <v>200</v>
      </c>
      <c r="M250" s="25" t="s">
        <v>306</v>
      </c>
      <c r="N250" s="25" t="s">
        <v>601</v>
      </c>
      <c r="O250" s="25"/>
      <c r="P250" s="25" t="s">
        <v>1016</v>
      </c>
      <c r="Q250" s="25" t="s">
        <v>197</v>
      </c>
      <c r="R250" s="33">
        <v>0.15</v>
      </c>
      <c r="S250" s="25"/>
      <c r="T250" s="25"/>
      <c r="U250" s="25"/>
      <c r="V250" s="25"/>
      <c r="W250" s="25"/>
      <c r="X250" s="20" t="str">
        <f t="shared" si="17"/>
        <v>メタン(CH4)廃棄物の埋立処分</v>
      </c>
      <c r="Y250" s="20" t="str">
        <f t="shared" si="16"/>
        <v>メタン(CH4)廃棄物の埋立処分製造業に係る有機性の汚泥(嫌気性埋立)</v>
      </c>
      <c r="Z250" s="47"/>
      <c r="AA250" s="20"/>
      <c r="AB250" s="20"/>
      <c r="AC250" s="20"/>
      <c r="AD250" s="20"/>
      <c r="AF250" s="25"/>
      <c r="AG250" s="25"/>
      <c r="AH250" s="25"/>
      <c r="AI250" s="25"/>
      <c r="AJ250" s="25"/>
      <c r="AK250" s="25"/>
    </row>
    <row r="251" spans="12:37">
      <c r="L251" s="25" t="s">
        <v>200</v>
      </c>
      <c r="M251" s="25" t="s">
        <v>306</v>
      </c>
      <c r="N251" s="25" t="s">
        <v>602</v>
      </c>
      <c r="O251" s="25"/>
      <c r="P251" s="25" t="s">
        <v>1016</v>
      </c>
      <c r="Q251" s="25" t="s">
        <v>197</v>
      </c>
      <c r="R251" s="25">
        <v>7.4999999999999997E-2</v>
      </c>
      <c r="S251" s="25"/>
      <c r="T251" s="25"/>
      <c r="U251" s="25"/>
      <c r="V251" s="25"/>
      <c r="W251" s="25"/>
      <c r="X251" s="20" t="str">
        <f t="shared" si="17"/>
        <v>メタン(CH4)廃棄物の埋立処分</v>
      </c>
      <c r="Y251" s="20" t="str">
        <f t="shared" si="16"/>
        <v>メタン(CH4)廃棄物の埋立処分製造業に係る有機性の汚泥(準好気性埋立)</v>
      </c>
      <c r="Z251" s="47"/>
      <c r="AA251" s="20"/>
      <c r="AB251" s="20"/>
      <c r="AC251" s="20"/>
      <c r="AD251" s="20"/>
      <c r="AF251" s="25"/>
      <c r="AG251" s="25"/>
      <c r="AH251" s="25"/>
      <c r="AI251" s="25"/>
      <c r="AJ251" s="25"/>
      <c r="AK251" s="25"/>
    </row>
    <row r="252" spans="12:37">
      <c r="L252" s="25" t="s">
        <v>200</v>
      </c>
      <c r="M252" s="25" t="s">
        <v>306</v>
      </c>
      <c r="N252" s="25" t="s">
        <v>603</v>
      </c>
      <c r="O252" s="25"/>
      <c r="P252" s="25" t="s">
        <v>1016</v>
      </c>
      <c r="Q252" s="25" t="s">
        <v>197</v>
      </c>
      <c r="R252" s="25">
        <v>0.13</v>
      </c>
      <c r="S252" s="25"/>
      <c r="T252" s="25"/>
      <c r="U252" s="25"/>
      <c r="V252" s="25"/>
      <c r="W252" s="25"/>
      <c r="X252" s="20" t="str">
        <f t="shared" si="17"/>
        <v>メタン(CH4)廃棄物の埋立処分</v>
      </c>
      <c r="Y252" s="20" t="str">
        <f t="shared" ref="Y252:Y315" si="18">L252&amp;M252&amp;N252&amp;O252</f>
        <v>メタン(CH4)廃棄物の埋立処分動物のふん尿(嫌気性埋立)</v>
      </c>
      <c r="Z252" s="47"/>
      <c r="AA252" s="20"/>
      <c r="AB252" s="20"/>
      <c r="AC252" s="20"/>
      <c r="AD252" s="20"/>
      <c r="AF252" s="25"/>
      <c r="AG252" s="25"/>
      <c r="AH252" s="25"/>
      <c r="AI252" s="25"/>
      <c r="AJ252" s="25"/>
      <c r="AK252" s="25"/>
    </row>
    <row r="253" spans="12:37">
      <c r="L253" s="25" t="s">
        <v>200</v>
      </c>
      <c r="M253" s="25" t="s">
        <v>306</v>
      </c>
      <c r="N253" s="25" t="s">
        <v>604</v>
      </c>
      <c r="O253" s="25"/>
      <c r="P253" s="25" t="s">
        <v>1016</v>
      </c>
      <c r="Q253" s="25" t="s">
        <v>197</v>
      </c>
      <c r="R253" s="25">
        <v>6.7000000000000004E-2</v>
      </c>
      <c r="S253" s="25"/>
      <c r="T253" s="25"/>
      <c r="U253" s="25"/>
      <c r="V253" s="25"/>
      <c r="W253" s="25"/>
      <c r="X253" s="20" t="str">
        <f t="shared" ref="X253:X316" si="19">L253&amp;M253</f>
        <v>メタン(CH4)廃棄物の埋立処分</v>
      </c>
      <c r="Y253" s="20" t="str">
        <f t="shared" si="18"/>
        <v>メタン(CH4)廃棄物の埋立処分動物のふん尿(準好気性埋立</v>
      </c>
      <c r="Z253" s="47"/>
      <c r="AA253" s="20"/>
      <c r="AB253" s="20"/>
      <c r="AC253" s="20"/>
      <c r="AD253" s="20"/>
      <c r="AF253" s="25"/>
      <c r="AG253" s="25"/>
      <c r="AH253" s="25"/>
      <c r="AI253" s="25"/>
      <c r="AJ253" s="25"/>
      <c r="AK253" s="25"/>
    </row>
    <row r="254" spans="12:37">
      <c r="L254" s="25" t="s">
        <v>200</v>
      </c>
      <c r="M254" s="25" t="s">
        <v>605</v>
      </c>
      <c r="N254" s="25" t="s">
        <v>150</v>
      </c>
      <c r="O254" s="25"/>
      <c r="P254" s="25" t="s">
        <v>1025</v>
      </c>
      <c r="Q254" s="25" t="s">
        <v>606</v>
      </c>
      <c r="R254" s="25">
        <v>1.1999999999999999E-6</v>
      </c>
      <c r="S254" s="25"/>
      <c r="T254" s="25"/>
      <c r="U254" s="25"/>
      <c r="V254" s="25" t="s">
        <v>607</v>
      </c>
      <c r="W254" s="25"/>
      <c r="X254" s="20" t="str">
        <f t="shared" si="19"/>
        <v>メタン(CH4)工場廃水の処理</v>
      </c>
      <c r="Y254" s="20" t="str">
        <f t="shared" si="18"/>
        <v>メタン(CH4)工場廃水の処理食料品製造業</v>
      </c>
      <c r="Z254" s="47"/>
      <c r="AA254" s="20"/>
      <c r="AB254" s="20"/>
      <c r="AC254" s="20"/>
      <c r="AD254" s="20"/>
      <c r="AF254" s="25"/>
      <c r="AG254" s="25"/>
      <c r="AH254" s="25"/>
      <c r="AI254" s="25"/>
      <c r="AJ254" s="25"/>
      <c r="AK254" s="25"/>
    </row>
    <row r="255" spans="12:37">
      <c r="L255" s="25" t="s">
        <v>200</v>
      </c>
      <c r="M255" s="25" t="s">
        <v>175</v>
      </c>
      <c r="N255" s="25" t="s">
        <v>149</v>
      </c>
      <c r="O255" s="25"/>
      <c r="P255" s="25" t="s">
        <v>1025</v>
      </c>
      <c r="Q255" s="25" t="s">
        <v>606</v>
      </c>
      <c r="R255" s="25">
        <v>2.5000000000000002E-6</v>
      </c>
      <c r="S255" s="25"/>
      <c r="T255" s="25"/>
      <c r="U255" s="25"/>
      <c r="V255" s="25"/>
      <c r="W255" s="25" t="s">
        <v>607</v>
      </c>
      <c r="X255" s="20" t="str">
        <f t="shared" si="19"/>
        <v>メタン(CH4)工場廃水の処理</v>
      </c>
      <c r="Y255" s="20" t="str">
        <f t="shared" si="18"/>
        <v>メタン(CH4)工場廃水の処理パルプ・紙・紙加工品製造業</v>
      </c>
      <c r="Z255" s="47"/>
      <c r="AA255" s="20"/>
      <c r="AB255" s="20"/>
      <c r="AC255" s="20"/>
      <c r="AD255" s="20"/>
      <c r="AF255" s="25"/>
      <c r="AG255" s="25"/>
      <c r="AH255" s="25"/>
      <c r="AI255" s="25"/>
      <c r="AJ255" s="25"/>
      <c r="AK255" s="25"/>
    </row>
    <row r="256" spans="12:37">
      <c r="L256" s="25" t="s">
        <v>200</v>
      </c>
      <c r="M256" s="25" t="s">
        <v>175</v>
      </c>
      <c r="N256" s="25" t="s">
        <v>148</v>
      </c>
      <c r="O256" s="25"/>
      <c r="P256" s="25" t="s">
        <v>1025</v>
      </c>
      <c r="Q256" s="25" t="s">
        <v>606</v>
      </c>
      <c r="R256" s="25">
        <v>9.1999999999999998E-7</v>
      </c>
      <c r="S256" s="25"/>
      <c r="T256" s="25"/>
      <c r="U256" s="25"/>
      <c r="V256" s="25"/>
      <c r="W256" s="25"/>
      <c r="X256" s="20" t="str">
        <f t="shared" si="19"/>
        <v>メタン(CH4)工場廃水の処理</v>
      </c>
      <c r="Y256" s="20" t="str">
        <f t="shared" si="18"/>
        <v>メタン(CH4)工場廃水の処理化学工業</v>
      </c>
      <c r="Z256" s="47"/>
      <c r="AA256" s="20"/>
      <c r="AB256" s="20"/>
      <c r="AC256" s="20"/>
      <c r="AD256" s="20"/>
      <c r="AF256" s="25"/>
      <c r="AG256" s="25"/>
      <c r="AH256" s="25"/>
      <c r="AI256" s="25"/>
      <c r="AJ256" s="25"/>
      <c r="AK256" s="25"/>
    </row>
    <row r="257" spans="12:37">
      <c r="L257" s="25" t="s">
        <v>200</v>
      </c>
      <c r="M257" s="25" t="s">
        <v>175</v>
      </c>
      <c r="N257" s="25" t="s">
        <v>147</v>
      </c>
      <c r="O257" s="25"/>
      <c r="P257" s="25" t="s">
        <v>1025</v>
      </c>
      <c r="Q257" s="25" t="s">
        <v>606</v>
      </c>
      <c r="R257" s="25">
        <v>7.3000000000000004E-6</v>
      </c>
      <c r="S257" s="25"/>
      <c r="T257" s="25"/>
      <c r="U257" s="25"/>
      <c r="V257" s="25"/>
      <c r="W257" s="25"/>
      <c r="X257" s="20" t="str">
        <f t="shared" si="19"/>
        <v>メタン(CH4)工場廃水の処理</v>
      </c>
      <c r="Y257" s="20" t="str">
        <f t="shared" si="18"/>
        <v>メタン(CH4)工場廃水の処理鉄鋼業</v>
      </c>
      <c r="Z257" s="47"/>
      <c r="AA257" s="20"/>
      <c r="AB257" s="20"/>
      <c r="AC257" s="20"/>
      <c r="AD257" s="20"/>
      <c r="AF257" s="25"/>
      <c r="AG257" s="25"/>
      <c r="AH257" s="25"/>
      <c r="AI257" s="25"/>
      <c r="AJ257" s="25"/>
      <c r="AK257" s="25"/>
    </row>
    <row r="258" spans="12:37">
      <c r="L258" s="25" t="s">
        <v>200</v>
      </c>
      <c r="M258" s="25" t="s">
        <v>175</v>
      </c>
      <c r="N258" s="25" t="s">
        <v>608</v>
      </c>
      <c r="O258" s="25"/>
      <c r="P258" s="25" t="s">
        <v>1025</v>
      </c>
      <c r="Q258" s="25" t="s">
        <v>606</v>
      </c>
      <c r="R258" s="25">
        <v>3.0000000000000001E-6</v>
      </c>
      <c r="S258" s="25"/>
      <c r="T258" s="25"/>
      <c r="U258" s="25"/>
      <c r="V258" s="25"/>
      <c r="W258" s="25"/>
      <c r="X258" s="20" t="str">
        <f t="shared" si="19"/>
        <v>メタン(CH4)工場廃水の処理</v>
      </c>
      <c r="Y258" s="20" t="str">
        <f t="shared" si="18"/>
        <v>メタン(CH4)工場廃水の処理その他業種</v>
      </c>
      <c r="Z258" s="47"/>
      <c r="AA258" s="20"/>
      <c r="AB258" s="20"/>
      <c r="AC258" s="20"/>
      <c r="AD258" s="20"/>
      <c r="AF258" s="25"/>
      <c r="AG258" s="25"/>
      <c r="AH258" s="25"/>
      <c r="AI258" s="25"/>
      <c r="AJ258" s="25"/>
      <c r="AK258" s="25"/>
    </row>
    <row r="259" spans="12:37">
      <c r="L259" s="25" t="s">
        <v>200</v>
      </c>
      <c r="M259" s="25" t="s">
        <v>173</v>
      </c>
      <c r="N259" s="25" t="s">
        <v>245</v>
      </c>
      <c r="O259" s="25"/>
      <c r="P259" s="25" t="s">
        <v>1018</v>
      </c>
      <c r="Q259" s="25" t="s">
        <v>305</v>
      </c>
      <c r="R259" s="37">
        <v>8.8000000000000004E-7</v>
      </c>
      <c r="S259" s="25"/>
      <c r="T259" s="25"/>
      <c r="U259" s="25"/>
      <c r="V259" s="25" t="s">
        <v>609</v>
      </c>
      <c r="W259" s="25"/>
      <c r="X259" s="20" t="str">
        <f t="shared" si="19"/>
        <v>メタン(CH4)下水、し尿等の処理</v>
      </c>
      <c r="Y259" s="20" t="str">
        <f t="shared" si="18"/>
        <v>メタン(CH4)下水、し尿等の処理終末処理場</v>
      </c>
      <c r="Z259" s="47"/>
      <c r="AA259" s="20"/>
      <c r="AB259" s="20"/>
      <c r="AC259" s="20"/>
      <c r="AD259" s="20"/>
      <c r="AF259" s="25"/>
      <c r="AG259" s="25"/>
      <c r="AH259" s="25"/>
      <c r="AI259" s="25"/>
      <c r="AJ259" s="25"/>
      <c r="AK259" s="25"/>
    </row>
    <row r="260" spans="12:37">
      <c r="L260" s="25" t="s">
        <v>200</v>
      </c>
      <c r="M260" s="25" t="s">
        <v>173</v>
      </c>
      <c r="N260" s="25" t="s">
        <v>243</v>
      </c>
      <c r="O260" s="25"/>
      <c r="P260" s="25" t="s">
        <v>1018</v>
      </c>
      <c r="Q260" s="25" t="s">
        <v>305</v>
      </c>
      <c r="R260" s="25">
        <v>5.4000000000000001E-4</v>
      </c>
      <c r="S260" s="25"/>
      <c r="T260" s="25"/>
      <c r="U260" s="25"/>
      <c r="V260" s="25" t="s">
        <v>1055</v>
      </c>
      <c r="W260" s="25" t="s">
        <v>609</v>
      </c>
      <c r="X260" s="20" t="str">
        <f t="shared" si="19"/>
        <v>メタン(CH4)下水、し尿等の処理</v>
      </c>
      <c r="Y260" s="20" t="str">
        <f t="shared" si="18"/>
        <v>メタン(CH4)下水、し尿等の処理し尿処理施設(嫌気性消化処理)</v>
      </c>
      <c r="Z260" s="47"/>
      <c r="AA260" s="20"/>
      <c r="AB260" s="20"/>
      <c r="AC260" s="20"/>
      <c r="AD260" s="20"/>
      <c r="AF260" s="25"/>
      <c r="AG260" s="25"/>
      <c r="AH260" s="25"/>
      <c r="AI260" s="25"/>
      <c r="AJ260" s="25"/>
      <c r="AK260" s="25"/>
    </row>
    <row r="261" spans="12:37">
      <c r="L261" s="25" t="s">
        <v>200</v>
      </c>
      <c r="M261" s="25" t="s">
        <v>173</v>
      </c>
      <c r="N261" s="25" t="s">
        <v>242</v>
      </c>
      <c r="O261" s="25"/>
      <c r="P261" s="25" t="s">
        <v>1018</v>
      </c>
      <c r="Q261" s="25" t="s">
        <v>305</v>
      </c>
      <c r="R261" s="25">
        <v>5.4999999999999999E-6</v>
      </c>
      <c r="S261" s="25"/>
      <c r="T261" s="25"/>
      <c r="U261" s="25"/>
      <c r="V261" s="25"/>
      <c r="W261" s="25" t="s">
        <v>610</v>
      </c>
      <c r="X261" s="20" t="str">
        <f t="shared" si="19"/>
        <v>メタン(CH4)下水、し尿等の処理</v>
      </c>
      <c r="Y261" s="20" t="str">
        <f t="shared" si="18"/>
        <v>メタン(CH4)下水、し尿等の処理し尿処理施設(好気性消化処理)</v>
      </c>
      <c r="Z261" s="47"/>
      <c r="AA261" s="20"/>
      <c r="AB261" s="20"/>
      <c r="AC261" s="20"/>
      <c r="AD261" s="20"/>
      <c r="AF261" s="25"/>
      <c r="AG261" s="25"/>
      <c r="AH261" s="25"/>
      <c r="AI261" s="25"/>
      <c r="AJ261" s="25"/>
      <c r="AK261" s="25"/>
    </row>
    <row r="262" spans="12:37">
      <c r="L262" s="25" t="s">
        <v>200</v>
      </c>
      <c r="M262" s="25" t="s">
        <v>173</v>
      </c>
      <c r="N262" s="25" t="s">
        <v>241</v>
      </c>
      <c r="O262" s="25"/>
      <c r="P262" s="25" t="s">
        <v>1018</v>
      </c>
      <c r="Q262" s="25" t="s">
        <v>305</v>
      </c>
      <c r="R262" s="25">
        <v>5.0000000000000004E-6</v>
      </c>
      <c r="S262" s="25"/>
      <c r="T262" s="25"/>
      <c r="U262" s="25"/>
      <c r="V262" s="25"/>
      <c r="W262" s="25"/>
      <c r="X262" s="20" t="str">
        <f t="shared" si="19"/>
        <v>メタン(CH4)下水、し尿等の処理</v>
      </c>
      <c r="Y262" s="20" t="str">
        <f t="shared" si="18"/>
        <v>メタン(CH4)下水、し尿等の処理し尿処理施設(高負荷生物学的脱窒素処理)</v>
      </c>
      <c r="Z262" s="47"/>
      <c r="AA262" s="20"/>
      <c r="AB262" s="20"/>
      <c r="AC262" s="20"/>
      <c r="AD262" s="20"/>
      <c r="AF262" s="25"/>
      <c r="AG262" s="25"/>
      <c r="AH262" s="25"/>
      <c r="AI262" s="25"/>
      <c r="AJ262" s="25"/>
      <c r="AK262" s="25"/>
    </row>
    <row r="263" spans="12:37">
      <c r="L263" s="25" t="s">
        <v>200</v>
      </c>
      <c r="M263" s="25" t="s">
        <v>173</v>
      </c>
      <c r="N263" s="25" t="s">
        <v>240</v>
      </c>
      <c r="O263" s="25"/>
      <c r="P263" s="25" t="s">
        <v>1018</v>
      </c>
      <c r="Q263" s="25" t="s">
        <v>305</v>
      </c>
      <c r="R263" s="37">
        <v>5.9000000000000003E-6</v>
      </c>
      <c r="S263" s="25"/>
      <c r="T263" s="25"/>
      <c r="U263" s="25"/>
      <c r="V263" s="25"/>
      <c r="W263" s="25"/>
      <c r="X263" s="20" t="str">
        <f t="shared" si="19"/>
        <v>メタン(CH4)下水、し尿等の処理</v>
      </c>
      <c r="Y263" s="20" t="str">
        <f t="shared" si="18"/>
        <v>メタン(CH4)下水、し尿等の処理し尿処理施設(生物学的脱窒素処理(標準脱窒素処理))</v>
      </c>
      <c r="Z263" s="47"/>
      <c r="AA263" s="20"/>
      <c r="AB263" s="20"/>
      <c r="AC263" s="20"/>
      <c r="AD263" s="20"/>
      <c r="AF263" s="25"/>
      <c r="AG263" s="25"/>
      <c r="AH263" s="25"/>
      <c r="AI263" s="25"/>
      <c r="AJ263" s="25"/>
      <c r="AK263" s="25"/>
    </row>
    <row r="264" spans="12:37">
      <c r="L264" s="25" t="s">
        <v>200</v>
      </c>
      <c r="M264" s="25" t="s">
        <v>173</v>
      </c>
      <c r="N264" s="25" t="s">
        <v>239</v>
      </c>
      <c r="O264" s="25"/>
      <c r="P264" s="25" t="s">
        <v>1018</v>
      </c>
      <c r="Q264" s="25" t="s">
        <v>305</v>
      </c>
      <c r="R264" s="25">
        <v>5.4999999999999999E-6</v>
      </c>
      <c r="S264" s="25"/>
      <c r="T264" s="25"/>
      <c r="U264" s="25"/>
      <c r="V264" s="25"/>
      <c r="W264" s="25"/>
      <c r="X264" s="20" t="str">
        <f t="shared" si="19"/>
        <v>メタン(CH4)下水、し尿等の処理</v>
      </c>
      <c r="Y264" s="20" t="str">
        <f t="shared" si="18"/>
        <v>メタン(CH4)下水、し尿等の処理し尿処理施設(膜分離処理)</v>
      </c>
      <c r="Z264" s="47"/>
      <c r="AA264" s="20"/>
      <c r="AB264" s="20"/>
      <c r="AC264" s="20"/>
      <c r="AD264" s="20"/>
      <c r="AF264" s="25"/>
      <c r="AG264" s="25"/>
      <c r="AH264" s="25"/>
      <c r="AI264" s="25"/>
      <c r="AJ264" s="25"/>
      <c r="AK264" s="25"/>
    </row>
    <row r="265" spans="12:37">
      <c r="L265" s="25" t="s">
        <v>200</v>
      </c>
      <c r="M265" s="25" t="s">
        <v>173</v>
      </c>
      <c r="N265" s="25" t="s">
        <v>611</v>
      </c>
      <c r="O265" s="25"/>
      <c r="P265" s="25" t="s">
        <v>1018</v>
      </c>
      <c r="Q265" s="25" t="s">
        <v>305</v>
      </c>
      <c r="R265" s="25">
        <v>5.4999999999999999E-6</v>
      </c>
      <c r="S265" s="25"/>
      <c r="T265" s="25"/>
      <c r="U265" s="25"/>
      <c r="V265" s="25"/>
      <c r="W265" s="25"/>
      <c r="X265" s="20" t="str">
        <f t="shared" si="19"/>
        <v>メタン(CH4)下水、し尿等の処理</v>
      </c>
      <c r="Y265" s="20" t="str">
        <f t="shared" si="18"/>
        <v>メタン(CH4)下水、し尿等の処理し尿処理施設(その他処理)</v>
      </c>
      <c r="Z265" s="47"/>
      <c r="AA265" s="20"/>
      <c r="AB265" s="20"/>
      <c r="AC265" s="20"/>
      <c r="AD265" s="20"/>
      <c r="AF265" s="25"/>
      <c r="AG265" s="25"/>
      <c r="AH265" s="25"/>
      <c r="AI265" s="25"/>
      <c r="AJ265" s="25"/>
      <c r="AK265" s="25"/>
    </row>
    <row r="266" spans="12:37">
      <c r="L266" s="25" t="s">
        <v>200</v>
      </c>
      <c r="M266" s="25" t="s">
        <v>173</v>
      </c>
      <c r="N266" s="25" t="s">
        <v>612</v>
      </c>
      <c r="O266" s="25"/>
      <c r="P266" s="25" t="s">
        <v>1026</v>
      </c>
      <c r="Q266" s="25" t="s">
        <v>304</v>
      </c>
      <c r="R266" s="25">
        <v>1.0399999999999999E-3</v>
      </c>
      <c r="S266" s="25"/>
      <c r="T266" s="25"/>
      <c r="U266" s="25"/>
      <c r="V266" s="25" t="s">
        <v>613</v>
      </c>
      <c r="W266" s="25"/>
      <c r="X266" s="20" t="str">
        <f t="shared" si="19"/>
        <v>メタン(CH4)下水、し尿等の処理</v>
      </c>
      <c r="Y266" s="20" t="str">
        <f t="shared" si="18"/>
        <v>メタン(CH4)下水、し尿等の処理合併処理浄化槽(窒素除去型高度処理、窒素・リン除去型高度処理又はBOD除去型高度処理の性能評価型に限る。)</v>
      </c>
      <c r="Z266" s="47"/>
      <c r="AA266" s="20"/>
      <c r="AB266" s="20"/>
      <c r="AC266" s="20"/>
      <c r="AD266" s="20"/>
      <c r="AF266" s="25"/>
      <c r="AG266" s="25"/>
      <c r="AH266" s="25"/>
      <c r="AI266" s="25"/>
      <c r="AJ266" s="25"/>
      <c r="AK266" s="25"/>
    </row>
    <row r="267" spans="12:37">
      <c r="L267" s="25" t="s">
        <v>200</v>
      </c>
      <c r="M267" s="25" t="s">
        <v>173</v>
      </c>
      <c r="N267" s="25" t="s">
        <v>614</v>
      </c>
      <c r="O267" s="25"/>
      <c r="P267" s="25" t="s">
        <v>1026</v>
      </c>
      <c r="Q267" s="25" t="s">
        <v>304</v>
      </c>
      <c r="R267" s="25">
        <v>1.98E-3</v>
      </c>
      <c r="S267" s="25"/>
      <c r="T267" s="25"/>
      <c r="U267" s="25"/>
      <c r="V267" s="25"/>
      <c r="W267" s="25" t="s">
        <v>613</v>
      </c>
      <c r="X267" s="20" t="str">
        <f t="shared" si="19"/>
        <v>メタン(CH4)下水、し尿等の処理</v>
      </c>
      <c r="Y267" s="20" t="str">
        <f t="shared" si="18"/>
        <v>メタン(CH4)下水、し尿等の処理合併処理浄化槽(その他性能評価型)</v>
      </c>
      <c r="Z267" s="47"/>
      <c r="AA267" s="20"/>
      <c r="AB267" s="20"/>
      <c r="AC267" s="20"/>
      <c r="AD267" s="20"/>
      <c r="AF267" s="25"/>
      <c r="AG267" s="25"/>
      <c r="AH267" s="25"/>
      <c r="AI267" s="25"/>
      <c r="AJ267" s="25"/>
      <c r="AK267" s="25"/>
    </row>
    <row r="268" spans="12:37">
      <c r="L268" s="25" t="s">
        <v>200</v>
      </c>
      <c r="M268" s="25" t="s">
        <v>173</v>
      </c>
      <c r="N268" s="25" t="s">
        <v>615</v>
      </c>
      <c r="O268" s="25"/>
      <c r="P268" s="25" t="s">
        <v>1026</v>
      </c>
      <c r="Q268" s="25" t="s">
        <v>304</v>
      </c>
      <c r="R268" s="25">
        <v>2.48E-3</v>
      </c>
      <c r="S268" s="25"/>
      <c r="T268" s="25"/>
      <c r="U268" s="25"/>
      <c r="V268" s="25"/>
      <c r="W268" s="25"/>
      <c r="X268" s="20" t="str">
        <f t="shared" si="19"/>
        <v>メタン(CH4)下水、し尿等の処理</v>
      </c>
      <c r="Y268" s="20" t="str">
        <f t="shared" si="18"/>
        <v>メタン(CH4)下水、し尿等の処理合併処理浄化槽(構造例示型)</v>
      </c>
      <c r="Z268" s="47"/>
      <c r="AA268" s="20"/>
      <c r="AB268" s="20"/>
      <c r="AC268" s="20"/>
      <c r="AD268" s="20"/>
      <c r="AF268" s="25"/>
      <c r="AG268" s="25"/>
      <c r="AH268" s="25"/>
      <c r="AI268" s="25"/>
      <c r="AJ268" s="25"/>
      <c r="AK268" s="25"/>
    </row>
    <row r="269" spans="12:37">
      <c r="L269" s="25" t="s">
        <v>200</v>
      </c>
      <c r="M269" s="25" t="s">
        <v>173</v>
      </c>
      <c r="N269" s="25" t="s">
        <v>237</v>
      </c>
      <c r="O269" s="25"/>
      <c r="P269" s="25" t="s">
        <v>1026</v>
      </c>
      <c r="Q269" s="25" t="s">
        <v>304</v>
      </c>
      <c r="R269" s="25">
        <v>6.0000000000000002E-5</v>
      </c>
      <c r="S269" s="25"/>
      <c r="T269" s="25"/>
      <c r="U269" s="25"/>
      <c r="V269" s="25"/>
      <c r="W269" s="25"/>
      <c r="X269" s="20" t="str">
        <f t="shared" si="19"/>
        <v>メタン(CH4)下水、し尿等の処理</v>
      </c>
      <c r="Y269" s="20" t="str">
        <f t="shared" si="18"/>
        <v>メタン(CH4)下水、し尿等の処理くみ取便所の便槽</v>
      </c>
      <c r="Z269" s="47"/>
      <c r="AA269" s="20"/>
      <c r="AB269" s="20"/>
      <c r="AC269" s="20"/>
      <c r="AD269" s="20"/>
      <c r="AF269" s="25"/>
      <c r="AG269" s="25"/>
      <c r="AH269" s="25"/>
      <c r="AI269" s="25"/>
      <c r="AJ269" s="25"/>
      <c r="AK269" s="25"/>
    </row>
    <row r="270" spans="12:37">
      <c r="L270" s="25" t="s">
        <v>200</v>
      </c>
      <c r="M270" s="25" t="s">
        <v>616</v>
      </c>
      <c r="N270" s="25" t="s">
        <v>617</v>
      </c>
      <c r="O270" s="25"/>
      <c r="P270" s="25" t="s">
        <v>1016</v>
      </c>
      <c r="Q270" s="25" t="s">
        <v>197</v>
      </c>
      <c r="R270" s="25">
        <v>2.6000000000000001E-6</v>
      </c>
      <c r="S270" s="25"/>
      <c r="T270" s="25"/>
      <c r="U270" s="25"/>
      <c r="V270" s="25" t="s">
        <v>618</v>
      </c>
      <c r="W270" s="25"/>
      <c r="X270" s="20" t="str">
        <f t="shared" si="19"/>
        <v>メタン(CH4)廃棄物の焼却又は堆肥化処理</v>
      </c>
      <c r="Y270" s="20" t="str">
        <f t="shared" si="18"/>
        <v>メタン(CH4)廃棄物の焼却又は堆肥化処理一般廃棄物の焼却：全連続燃焼式焼却施設</v>
      </c>
      <c r="Z270" s="47"/>
      <c r="AA270" s="20"/>
      <c r="AB270" s="20"/>
      <c r="AC270" s="20"/>
      <c r="AD270" s="20"/>
      <c r="AF270" s="25"/>
      <c r="AG270" s="25"/>
      <c r="AH270" s="25"/>
      <c r="AI270" s="25"/>
      <c r="AJ270" s="25"/>
      <c r="AK270" s="25"/>
    </row>
    <row r="271" spans="12:37">
      <c r="L271" s="25" t="s">
        <v>200</v>
      </c>
      <c r="M271" s="25" t="s">
        <v>697</v>
      </c>
      <c r="N271" s="25" t="s">
        <v>619</v>
      </c>
      <c r="O271" s="25"/>
      <c r="P271" s="25" t="s">
        <v>1016</v>
      </c>
      <c r="Q271" s="25" t="s">
        <v>197</v>
      </c>
      <c r="R271" s="25">
        <v>2.0999999999999999E-5</v>
      </c>
      <c r="S271" s="25"/>
      <c r="T271" s="25"/>
      <c r="U271" s="25"/>
      <c r="V271" s="25"/>
      <c r="W271" s="25" t="s">
        <v>618</v>
      </c>
      <c r="X271" s="20" t="str">
        <f t="shared" si="19"/>
        <v>メタン(CH4)廃棄物の焼却又は堆肥化処理</v>
      </c>
      <c r="Y271" s="20" t="str">
        <f t="shared" si="18"/>
        <v>メタン(CH4)廃棄物の焼却又は堆肥化処理一般廃棄物の焼却：准連続燃焼式焼却施設</v>
      </c>
      <c r="Z271" s="47"/>
      <c r="AA271" s="20"/>
      <c r="AB271" s="20"/>
      <c r="AC271" s="20"/>
      <c r="AD271" s="20"/>
      <c r="AF271" s="25"/>
      <c r="AG271" s="25"/>
      <c r="AH271" s="25"/>
      <c r="AI271" s="25"/>
      <c r="AJ271" s="25"/>
      <c r="AK271" s="25"/>
    </row>
    <row r="272" spans="12:37">
      <c r="L272" s="25" t="s">
        <v>200</v>
      </c>
      <c r="M272" s="25" t="s">
        <v>697</v>
      </c>
      <c r="N272" s="25" t="s">
        <v>620</v>
      </c>
      <c r="O272" s="25"/>
      <c r="P272" s="25" t="s">
        <v>1016</v>
      </c>
      <c r="Q272" s="25" t="s">
        <v>197</v>
      </c>
      <c r="R272" s="25">
        <v>1.1E-5</v>
      </c>
      <c r="S272" s="25"/>
      <c r="T272" s="25"/>
      <c r="U272" s="25"/>
      <c r="V272" s="25"/>
      <c r="W272" s="25"/>
      <c r="X272" s="20" t="str">
        <f t="shared" si="19"/>
        <v>メタン(CH4)廃棄物の焼却又は堆肥化処理</v>
      </c>
      <c r="Y272" s="20" t="str">
        <f t="shared" si="18"/>
        <v>メタン(CH4)廃棄物の焼却又は堆肥化処理一般廃棄物の焼却：バッチ燃焼式焼却施設</v>
      </c>
      <c r="Z272" s="47"/>
      <c r="AA272" s="20"/>
      <c r="AB272" s="20"/>
      <c r="AC272" s="20"/>
      <c r="AD272" s="20"/>
      <c r="AF272" s="25"/>
      <c r="AG272" s="25"/>
      <c r="AH272" s="25"/>
      <c r="AI272" s="25"/>
      <c r="AJ272" s="25"/>
      <c r="AK272" s="25"/>
    </row>
    <row r="273" spans="12:37">
      <c r="L273" s="25" t="s">
        <v>200</v>
      </c>
      <c r="M273" s="25" t="s">
        <v>697</v>
      </c>
      <c r="N273" s="25" t="s">
        <v>621</v>
      </c>
      <c r="O273" s="25"/>
      <c r="P273" s="25" t="s">
        <v>1016</v>
      </c>
      <c r="Q273" s="25" t="s">
        <v>197</v>
      </c>
      <c r="R273" s="25">
        <v>6.9E-6</v>
      </c>
      <c r="S273" s="25"/>
      <c r="T273" s="25"/>
      <c r="U273" s="25"/>
      <c r="V273" s="25"/>
      <c r="W273" s="25"/>
      <c r="X273" s="20" t="str">
        <f t="shared" si="19"/>
        <v>メタン(CH4)廃棄物の焼却又は堆肥化処理</v>
      </c>
      <c r="Y273" s="20" t="str">
        <f t="shared" si="18"/>
        <v>メタン(CH4)廃棄物の焼却又は堆肥化処理一般廃棄物の焼却：ガス化溶融炉</v>
      </c>
      <c r="Z273" s="47"/>
      <c r="AA273" s="20"/>
      <c r="AB273" s="20"/>
      <c r="AC273" s="20"/>
      <c r="AD273" s="20"/>
      <c r="AF273" s="25"/>
      <c r="AG273" s="25"/>
      <c r="AH273" s="25"/>
      <c r="AI273" s="25"/>
      <c r="AJ273" s="25"/>
      <c r="AK273" s="25"/>
    </row>
    <row r="274" spans="12:37" ht="18" customHeight="1">
      <c r="L274" s="25" t="s">
        <v>200</v>
      </c>
      <c r="M274" s="25" t="s">
        <v>697</v>
      </c>
      <c r="N274" s="25" t="s">
        <v>622</v>
      </c>
      <c r="O274" s="25"/>
      <c r="P274" s="25" t="s">
        <v>1016</v>
      </c>
      <c r="Q274" s="25" t="s">
        <v>197</v>
      </c>
      <c r="R274" s="25">
        <v>3.9999999999999998E-6</v>
      </c>
      <c r="S274" s="25"/>
      <c r="T274" s="25"/>
      <c r="U274" s="25"/>
      <c r="V274" s="25"/>
      <c r="W274" s="25"/>
      <c r="X274" s="20" t="str">
        <f t="shared" si="19"/>
        <v>メタン(CH4)廃棄物の焼却又は堆肥化処理</v>
      </c>
      <c r="Y274" s="20" t="str">
        <f t="shared" si="18"/>
        <v>メタン(CH4)廃棄物の焼却又は堆肥化処理産業廃棄物の焼却：廃油</v>
      </c>
      <c r="Z274" s="47"/>
      <c r="AA274" s="20"/>
      <c r="AB274" s="20"/>
      <c r="AC274" s="20"/>
      <c r="AD274" s="20"/>
      <c r="AF274" s="25"/>
      <c r="AG274" s="25"/>
      <c r="AH274" s="25"/>
      <c r="AI274" s="25"/>
      <c r="AJ274" s="25"/>
      <c r="AK274" s="25"/>
    </row>
    <row r="275" spans="12:37">
      <c r="L275" s="25" t="s">
        <v>200</v>
      </c>
      <c r="M275" s="25" t="s">
        <v>697</v>
      </c>
      <c r="N275" s="25" t="s">
        <v>623</v>
      </c>
      <c r="O275" s="25"/>
      <c r="P275" s="25" t="s">
        <v>1016</v>
      </c>
      <c r="Q275" s="25" t="s">
        <v>197</v>
      </c>
      <c r="R275" s="37">
        <v>7.9999999999999996E-6</v>
      </c>
      <c r="S275" s="25"/>
      <c r="T275" s="25"/>
      <c r="U275" s="25"/>
      <c r="V275" s="25"/>
      <c r="W275" s="25"/>
      <c r="X275" s="20" t="str">
        <f t="shared" si="19"/>
        <v>メタン(CH4)廃棄物の焼却又は堆肥化処理</v>
      </c>
      <c r="Y275" s="20" t="str">
        <f t="shared" si="18"/>
        <v>メタン(CH4)廃棄物の焼却又は堆肥化処理産業廃棄物の焼却：廃プラスチック類</v>
      </c>
      <c r="Z275" s="47"/>
      <c r="AA275" s="20"/>
      <c r="AB275" s="20"/>
      <c r="AC275" s="20"/>
      <c r="AD275" s="20"/>
      <c r="AF275" s="25"/>
      <c r="AG275" s="25"/>
      <c r="AH275" s="25"/>
      <c r="AI275" s="25"/>
      <c r="AJ275" s="25"/>
      <c r="AK275" s="25"/>
    </row>
    <row r="276" spans="12:37">
      <c r="L276" s="25" t="s">
        <v>200</v>
      </c>
      <c r="M276" s="25" t="s">
        <v>697</v>
      </c>
      <c r="N276" s="25" t="s">
        <v>624</v>
      </c>
      <c r="O276" s="25"/>
      <c r="P276" s="25" t="s">
        <v>1016</v>
      </c>
      <c r="Q276" s="25" t="s">
        <v>197</v>
      </c>
      <c r="R276" s="37">
        <v>2.3000000000000001E-4</v>
      </c>
      <c r="S276" s="25"/>
      <c r="T276" s="25"/>
      <c r="U276" s="25"/>
      <c r="V276" s="25"/>
      <c r="W276" s="25"/>
      <c r="X276" s="20" t="str">
        <f t="shared" si="19"/>
        <v>メタン(CH4)廃棄物の焼却又は堆肥化処理</v>
      </c>
      <c r="Y276" s="20" t="str">
        <f t="shared" si="18"/>
        <v>メタン(CH4)廃棄物の焼却又は堆肥化処理産業廃棄物の焼却：紙くず、木くず</v>
      </c>
      <c r="Z276" s="47"/>
      <c r="AA276" s="20"/>
      <c r="AB276" s="20"/>
      <c r="AC276" s="20"/>
      <c r="AD276" s="20"/>
      <c r="AF276" s="25"/>
      <c r="AG276" s="25"/>
      <c r="AH276" s="25"/>
      <c r="AI276" s="25"/>
      <c r="AJ276" s="25"/>
      <c r="AK276" s="25"/>
    </row>
    <row r="277" spans="12:37">
      <c r="L277" s="25" t="s">
        <v>200</v>
      </c>
      <c r="M277" s="25" t="s">
        <v>697</v>
      </c>
      <c r="N277" s="25" t="s">
        <v>625</v>
      </c>
      <c r="O277" s="25"/>
      <c r="P277" s="25" t="s">
        <v>1016</v>
      </c>
      <c r="Q277" s="25" t="s">
        <v>197</v>
      </c>
      <c r="R277" s="25">
        <v>2.3000000000000001E-4</v>
      </c>
      <c r="S277" s="25"/>
      <c r="T277" s="25"/>
      <c r="U277" s="25"/>
      <c r="V277" s="25"/>
      <c r="W277" s="25"/>
      <c r="X277" s="20" t="str">
        <f t="shared" si="19"/>
        <v>メタン(CH4)廃棄物の焼却又は堆肥化処理</v>
      </c>
      <c r="Y277" s="20" t="str">
        <f t="shared" si="18"/>
        <v>メタン(CH4)廃棄物の焼却又は堆肥化処理産業廃棄物の焼却：天然繊維くず</v>
      </c>
      <c r="Z277" s="47"/>
      <c r="AA277" s="20"/>
      <c r="AB277" s="20"/>
      <c r="AC277" s="20"/>
      <c r="AD277" s="20"/>
      <c r="AF277" s="25"/>
      <c r="AG277" s="25"/>
      <c r="AH277" s="25"/>
      <c r="AI277" s="25"/>
      <c r="AJ277" s="25"/>
      <c r="AK277" s="25"/>
    </row>
    <row r="278" spans="12:37">
      <c r="L278" s="25" t="s">
        <v>200</v>
      </c>
      <c r="M278" s="25" t="s">
        <v>697</v>
      </c>
      <c r="N278" s="25" t="s">
        <v>626</v>
      </c>
      <c r="O278" s="25"/>
      <c r="P278" s="25" t="s">
        <v>1016</v>
      </c>
      <c r="Q278" s="25" t="s">
        <v>197</v>
      </c>
      <c r="R278" s="25">
        <v>2.3000000000000001E-4</v>
      </c>
      <c r="S278" s="25"/>
      <c r="T278" s="25"/>
      <c r="U278" s="25"/>
      <c r="V278" s="25"/>
      <c r="W278" s="25"/>
      <c r="X278" s="20" t="str">
        <f t="shared" si="19"/>
        <v>メタン(CH4)廃棄物の焼却又は堆肥化処理</v>
      </c>
      <c r="Y278" s="20" t="str">
        <f t="shared" si="18"/>
        <v>メタン(CH4)廃棄物の焼却又は堆肥化処理産業廃棄物の焼却：動植物性残渣、動物の死体</v>
      </c>
      <c r="Z278" s="47"/>
      <c r="AA278" s="20"/>
      <c r="AB278" s="20"/>
      <c r="AC278" s="20"/>
      <c r="AD278" s="20"/>
      <c r="AF278" s="25"/>
      <c r="AG278" s="25"/>
      <c r="AH278" s="25"/>
      <c r="AI278" s="25"/>
      <c r="AJ278" s="25"/>
      <c r="AK278" s="25"/>
    </row>
    <row r="279" spans="12:37">
      <c r="L279" s="25" t="s">
        <v>200</v>
      </c>
      <c r="M279" s="25" t="s">
        <v>697</v>
      </c>
      <c r="N279" s="25" t="s">
        <v>627</v>
      </c>
      <c r="O279" s="25"/>
      <c r="P279" s="25" t="s">
        <v>1016</v>
      </c>
      <c r="Q279" s="25" t="s">
        <v>197</v>
      </c>
      <c r="R279" s="25">
        <v>1.5E-6</v>
      </c>
      <c r="S279" s="25"/>
      <c r="T279" s="25"/>
      <c r="U279" s="25"/>
      <c r="V279" s="25"/>
      <c r="W279" s="25"/>
      <c r="X279" s="20" t="str">
        <f t="shared" si="19"/>
        <v>メタン(CH4)廃棄物の焼却又は堆肥化処理</v>
      </c>
      <c r="Y279" s="20" t="str">
        <f t="shared" si="18"/>
        <v>メタン(CH4)廃棄物の焼却又は堆肥化処理産業廃棄物の焼却：汚泥</v>
      </c>
      <c r="Z279" s="47"/>
      <c r="AA279" s="20"/>
      <c r="AB279" s="20"/>
      <c r="AC279" s="20"/>
      <c r="AD279" s="20"/>
      <c r="AF279" s="25"/>
      <c r="AG279" s="25"/>
      <c r="AH279" s="25"/>
      <c r="AI279" s="25"/>
      <c r="AJ279" s="25"/>
      <c r="AK279" s="25"/>
    </row>
    <row r="280" spans="12:37">
      <c r="L280" s="25" t="s">
        <v>200</v>
      </c>
      <c r="M280" s="25" t="s">
        <v>697</v>
      </c>
      <c r="N280" s="25" t="s">
        <v>628</v>
      </c>
      <c r="O280" s="25"/>
      <c r="P280" s="25" t="s">
        <v>1016</v>
      </c>
      <c r="Q280" s="25" t="s">
        <v>197</v>
      </c>
      <c r="R280" s="25">
        <v>2.3000000000000001E-4</v>
      </c>
      <c r="S280" s="25"/>
      <c r="T280" s="25"/>
      <c r="U280" s="25"/>
      <c r="V280" s="25"/>
      <c r="W280" s="25"/>
      <c r="X280" s="20" t="str">
        <f t="shared" si="19"/>
        <v>メタン(CH4)廃棄物の焼却又は堆肥化処理</v>
      </c>
      <c r="Y280" s="20" t="str">
        <f t="shared" si="18"/>
        <v>メタン(CH4)廃棄物の焼却又は堆肥化処理産業廃棄物の焼却：感染性廃棄物(廃プラスチック類を除く)</v>
      </c>
      <c r="Z280" s="47"/>
      <c r="AA280" s="20"/>
      <c r="AB280" s="20"/>
      <c r="AC280" s="20"/>
      <c r="AD280" s="20"/>
      <c r="AF280" s="25"/>
      <c r="AG280" s="25"/>
      <c r="AH280" s="25"/>
      <c r="AI280" s="25"/>
      <c r="AJ280" s="25"/>
      <c r="AK280" s="25"/>
    </row>
    <row r="281" spans="12:37">
      <c r="L281" s="25" t="s">
        <v>200</v>
      </c>
      <c r="M281" s="25" t="s">
        <v>697</v>
      </c>
      <c r="N281" s="25" t="s">
        <v>629</v>
      </c>
      <c r="O281" s="25"/>
      <c r="P281" s="25" t="s">
        <v>1016</v>
      </c>
      <c r="Q281" s="25" t="s">
        <v>197</v>
      </c>
      <c r="R281" s="25">
        <v>3.5E-4</v>
      </c>
      <c r="S281" s="25"/>
      <c r="T281" s="25"/>
      <c r="U281" s="25"/>
      <c r="V281" s="25" t="s">
        <v>630</v>
      </c>
      <c r="W281" s="25"/>
      <c r="X281" s="20" t="str">
        <f t="shared" si="19"/>
        <v>メタン(CH4)廃棄物の焼却又は堆肥化処理</v>
      </c>
      <c r="Y281" s="20" t="str">
        <f t="shared" si="18"/>
        <v>メタン(CH4)廃棄物の焼却又は堆肥化処理一般廃棄物(木くず(剪定枝)に限る)</v>
      </c>
      <c r="Z281" s="47"/>
      <c r="AA281" s="20"/>
      <c r="AB281" s="20"/>
      <c r="AC281" s="20"/>
      <c r="AD281" s="20"/>
      <c r="AF281" s="25"/>
      <c r="AG281" s="25"/>
      <c r="AH281" s="25"/>
      <c r="AI281" s="25"/>
      <c r="AJ281" s="25"/>
      <c r="AK281" s="25"/>
    </row>
    <row r="282" spans="12:37">
      <c r="L282" t="s">
        <v>200</v>
      </c>
      <c r="M282" s="25" t="s">
        <v>697</v>
      </c>
      <c r="N282" s="25" t="s">
        <v>631</v>
      </c>
      <c r="O282" s="25"/>
      <c r="P282" s="25" t="s">
        <v>1016</v>
      </c>
      <c r="Q282" s="25" t="s">
        <v>197</v>
      </c>
      <c r="R282" s="25">
        <v>9.6000000000000002E-4</v>
      </c>
      <c r="S282" s="25"/>
      <c r="T282" s="25"/>
      <c r="U282" s="25"/>
      <c r="V282" s="25"/>
      <c r="W282" s="25" t="s">
        <v>630</v>
      </c>
      <c r="X282" s="20" t="str">
        <f t="shared" si="19"/>
        <v>メタン(CH4)廃棄物の焼却又は堆肥化処理</v>
      </c>
      <c r="Y282" s="20" t="str">
        <f t="shared" si="18"/>
        <v>メタン(CH4)廃棄物の焼却又は堆肥化処理一般廃棄物(木くず(剪定枝)を除く)、産業廃棄物</v>
      </c>
      <c r="Z282" s="47"/>
      <c r="AA282" s="20"/>
      <c r="AB282" s="20"/>
      <c r="AC282" s="20"/>
      <c r="AD282" s="20"/>
      <c r="AF282" s="25"/>
      <c r="AG282" s="25"/>
      <c r="AH282" s="25"/>
      <c r="AI282" s="25"/>
      <c r="AJ282" s="25"/>
      <c r="AK282" s="25"/>
    </row>
    <row r="283" spans="12:37">
      <c r="L283" s="25" t="s">
        <v>185</v>
      </c>
      <c r="M283" s="25" t="s">
        <v>350</v>
      </c>
      <c r="N283" s="25" t="s">
        <v>1094</v>
      </c>
      <c r="O283" s="25"/>
      <c r="P283" s="25" t="s">
        <v>1027</v>
      </c>
      <c r="Q283" s="25" t="s">
        <v>303</v>
      </c>
      <c r="R283" s="25">
        <v>5.3999999999999998E-5</v>
      </c>
      <c r="S283" s="25"/>
      <c r="T283" s="25"/>
      <c r="U283" s="25"/>
      <c r="V283" s="25" t="s">
        <v>632</v>
      </c>
      <c r="W283" s="25"/>
      <c r="X283" s="20" t="str">
        <f t="shared" si="19"/>
        <v>一酸化二窒素(N2O)燃料の使用</v>
      </c>
      <c r="Y283" s="20" t="str">
        <f t="shared" si="18"/>
        <v>一酸化二窒素(N2O)燃料の使用常圧流動床ボイラ(固体化石燃料、廃プラスチック)</v>
      </c>
      <c r="Z283" s="47"/>
      <c r="AA283" s="20"/>
      <c r="AB283" s="20"/>
      <c r="AC283" s="20"/>
      <c r="AD283" s="20"/>
      <c r="AF283" s="25"/>
      <c r="AG283" s="25"/>
      <c r="AH283" s="25"/>
      <c r="AI283" s="25"/>
      <c r="AJ283" s="25"/>
      <c r="AK283" s="25"/>
    </row>
    <row r="284" spans="12:37">
      <c r="L284" s="25" t="s">
        <v>800</v>
      </c>
      <c r="M284" s="25" t="s">
        <v>144</v>
      </c>
      <c r="N284" s="25" t="s">
        <v>1095</v>
      </c>
      <c r="O284" s="25"/>
      <c r="P284" s="25" t="s">
        <v>1027</v>
      </c>
      <c r="Q284" s="25" t="s">
        <v>303</v>
      </c>
      <c r="R284" s="25">
        <v>5.2000000000000002E-6</v>
      </c>
      <c r="S284" s="25"/>
      <c r="T284" s="25"/>
      <c r="U284" s="25"/>
      <c r="V284" s="25"/>
      <c r="W284" s="25" t="s">
        <v>632</v>
      </c>
      <c r="X284" s="20" t="str">
        <f t="shared" si="19"/>
        <v>一酸化二窒素(N2O)燃料の使用</v>
      </c>
      <c r="Y284" s="20" t="str">
        <f t="shared" si="18"/>
        <v>一酸化二窒素(N2O)燃料の使用加圧流動床ボイラ(一般炭)</v>
      </c>
      <c r="Z284" s="47"/>
      <c r="AA284" s="20"/>
      <c r="AB284" s="20"/>
      <c r="AC284" s="20"/>
      <c r="AD284" s="20"/>
      <c r="AF284" s="25"/>
      <c r="AG284" s="25"/>
      <c r="AH284" s="25"/>
      <c r="AI284" s="25"/>
      <c r="AJ284" s="25"/>
      <c r="AK284" s="25"/>
    </row>
    <row r="285" spans="12:37">
      <c r="L285" s="25" t="s">
        <v>800</v>
      </c>
      <c r="M285" s="25" t="s">
        <v>144</v>
      </c>
      <c r="N285" s="25" t="s">
        <v>1096</v>
      </c>
      <c r="O285" s="25"/>
      <c r="P285" s="25" t="s">
        <v>1027</v>
      </c>
      <c r="Q285" s="25" t="s">
        <v>303</v>
      </c>
      <c r="R285" s="25">
        <v>8.5000000000000001E-7</v>
      </c>
      <c r="S285" s="25"/>
      <c r="T285" s="25"/>
      <c r="U285" s="25"/>
      <c r="V285" s="25"/>
      <c r="W285" s="25"/>
      <c r="X285" s="20" t="str">
        <f t="shared" si="19"/>
        <v>一酸化二窒素(N2O)燃料の使用</v>
      </c>
      <c r="Y285" s="20" t="str">
        <f t="shared" si="18"/>
        <v>一酸化二窒素(N2O)燃料の使用加圧流動床ボイラ(一般炭を除く固体化石燃料)</v>
      </c>
      <c r="Z285" s="47"/>
      <c r="AA285" s="20"/>
      <c r="AB285" s="20"/>
      <c r="AC285" s="20"/>
      <c r="AD285" s="20"/>
      <c r="AF285" s="25"/>
      <c r="AG285" s="25"/>
      <c r="AH285" s="25"/>
      <c r="AI285" s="25"/>
      <c r="AJ285" s="25"/>
      <c r="AK285" s="25"/>
    </row>
    <row r="286" spans="12:37">
      <c r="L286" s="25" t="s">
        <v>800</v>
      </c>
      <c r="M286" s="25" t="s">
        <v>144</v>
      </c>
      <c r="N286" s="25" t="s">
        <v>1097</v>
      </c>
      <c r="O286" s="25"/>
      <c r="P286" s="25" t="s">
        <v>1027</v>
      </c>
      <c r="Q286" s="25" t="s">
        <v>303</v>
      </c>
      <c r="R286" s="25">
        <v>8.5000000000000001E-7</v>
      </c>
      <c r="S286" s="25"/>
      <c r="T286" s="25"/>
      <c r="U286" s="25"/>
      <c r="V286" s="25"/>
      <c r="W286" s="25"/>
      <c r="X286" s="20" t="str">
        <f t="shared" si="19"/>
        <v>一酸化二窒素(N2O)燃料の使用</v>
      </c>
      <c r="Y286" s="20" t="str">
        <f t="shared" si="18"/>
        <v>一酸化二窒素(N2O)燃料の使用流動床以外のボイラ(固体化石燃料、RDF、RPF、廃タイヤ、木質廃材)</v>
      </c>
      <c r="Z286" s="47"/>
      <c r="AA286" s="20"/>
      <c r="AB286" s="20"/>
      <c r="AC286" s="20"/>
      <c r="AD286" s="20"/>
      <c r="AF286" s="25"/>
      <c r="AG286" s="25"/>
      <c r="AH286" s="25"/>
      <c r="AI286" s="25"/>
      <c r="AJ286" s="25"/>
      <c r="AK286" s="25"/>
    </row>
    <row r="287" spans="12:37">
      <c r="L287" s="25" t="s">
        <v>800</v>
      </c>
      <c r="M287" s="25" t="s">
        <v>144</v>
      </c>
      <c r="N287" s="25" t="s">
        <v>1074</v>
      </c>
      <c r="O287" s="25"/>
      <c r="P287" s="25" t="s">
        <v>1027</v>
      </c>
      <c r="Q287" s="25" t="s">
        <v>303</v>
      </c>
      <c r="R287" s="25">
        <v>2.2000000000000001E-7</v>
      </c>
      <c r="S287" s="25"/>
      <c r="T287" s="25"/>
      <c r="U287" s="25"/>
      <c r="V287" s="25"/>
      <c r="W287" s="25"/>
      <c r="X287" s="20" t="str">
        <f t="shared" si="19"/>
        <v>一酸化二窒素(N2O)燃料の使用</v>
      </c>
      <c r="Y287" s="20" t="str">
        <f t="shared" si="18"/>
        <v>一酸化二窒素(N2O)燃料の使用ボイラ(原油、B・C重油)</v>
      </c>
      <c r="Z287" s="47"/>
      <c r="AA287" s="20"/>
      <c r="AB287" s="20"/>
      <c r="AC287" s="20"/>
      <c r="AD287" s="20"/>
      <c r="AF287" s="25"/>
      <c r="AG287" s="25"/>
      <c r="AH287" s="25"/>
      <c r="AI287" s="25"/>
      <c r="AJ287" s="25"/>
      <c r="AK287" s="25"/>
    </row>
    <row r="288" spans="12:37">
      <c r="L288" s="25" t="s">
        <v>800</v>
      </c>
      <c r="M288" s="25" t="s">
        <v>144</v>
      </c>
      <c r="N288" s="25" t="s">
        <v>1098</v>
      </c>
      <c r="O288" s="25"/>
      <c r="P288" s="25" t="s">
        <v>1027</v>
      </c>
      <c r="Q288" s="25" t="s">
        <v>303</v>
      </c>
      <c r="R288" s="25">
        <v>1.9000000000000001E-7</v>
      </c>
      <c r="S288" s="25"/>
      <c r="T288" s="25"/>
      <c r="U288" s="25"/>
      <c r="V288" s="25"/>
      <c r="W288" s="25"/>
      <c r="X288" s="20" t="str">
        <f t="shared" si="19"/>
        <v>一酸化二窒素(N2O)燃料の使用</v>
      </c>
      <c r="Y288" s="20" t="str">
        <f t="shared" si="18"/>
        <v>一酸化二窒素(N2O)燃料の使用ボイラ(原油及びB・C重油を除く液体化石燃料、廃油、油化された廃プラスチック)</v>
      </c>
      <c r="Z288" s="47"/>
      <c r="AA288" s="20"/>
      <c r="AB288" s="20"/>
      <c r="AC288" s="20"/>
      <c r="AD288" s="20"/>
      <c r="AF288" s="25"/>
      <c r="AG288" s="25"/>
      <c r="AH288" s="25"/>
      <c r="AI288" s="25"/>
      <c r="AJ288" s="25"/>
      <c r="AK288" s="25"/>
    </row>
    <row r="289" spans="12:37">
      <c r="L289" s="25" t="s">
        <v>800</v>
      </c>
      <c r="M289" s="25" t="s">
        <v>144</v>
      </c>
      <c r="N289" s="25" t="s">
        <v>1076</v>
      </c>
      <c r="O289" s="25"/>
      <c r="P289" s="25" t="s">
        <v>1027</v>
      </c>
      <c r="Q289" s="25" t="s">
        <v>303</v>
      </c>
      <c r="R289" s="25">
        <v>1.6999999999999999E-7</v>
      </c>
      <c r="S289" s="25"/>
      <c r="T289" s="25"/>
      <c r="U289" s="25"/>
      <c r="V289" s="25"/>
      <c r="W289" s="25"/>
      <c r="X289" s="20" t="str">
        <f t="shared" si="19"/>
        <v>一酸化二窒素(N2O)燃料の使用</v>
      </c>
      <c r="Y289" s="20" t="str">
        <f t="shared" si="18"/>
        <v>一酸化二窒素(N2O)燃料の使用ボイラ(気体化石燃料)</v>
      </c>
      <c r="Z289" s="47"/>
      <c r="AA289" s="20"/>
      <c r="AB289" s="20"/>
      <c r="AC289" s="20"/>
      <c r="AD289" s="20"/>
      <c r="AF289" s="25"/>
      <c r="AG289" s="25"/>
      <c r="AH289" s="25"/>
      <c r="AI289" s="25"/>
      <c r="AJ289" s="25"/>
      <c r="AK289" s="25"/>
    </row>
    <row r="290" spans="12:37">
      <c r="L290" s="25" t="s">
        <v>800</v>
      </c>
      <c r="M290" s="25" t="s">
        <v>144</v>
      </c>
      <c r="N290" s="25" t="s">
        <v>1077</v>
      </c>
      <c r="O290" s="25"/>
      <c r="P290" s="25" t="s">
        <v>1027</v>
      </c>
      <c r="Q290" s="25" t="s">
        <v>303</v>
      </c>
      <c r="R290" s="25">
        <v>8.7000000000000003E-7</v>
      </c>
      <c r="S290" s="25"/>
      <c r="T290" s="25"/>
      <c r="U290" s="25"/>
      <c r="V290" s="25"/>
      <c r="W290" s="25"/>
      <c r="X290" s="20" t="str">
        <f t="shared" si="19"/>
        <v>一酸化二窒素(N2O)燃料の使用</v>
      </c>
      <c r="Y290" s="20" t="str">
        <f t="shared" si="18"/>
        <v>一酸化二窒素(N2O)燃料の使用ボイラ(発電施設)(木材・廃材)</v>
      </c>
      <c r="Z290" s="47"/>
      <c r="AA290" s="20"/>
      <c r="AB290" s="20"/>
      <c r="AC290" s="20"/>
      <c r="AD290" s="20"/>
      <c r="AF290" s="25"/>
      <c r="AG290" s="25"/>
      <c r="AH290" s="25"/>
      <c r="AI290" s="25"/>
      <c r="AJ290" s="25"/>
      <c r="AK290" s="25"/>
    </row>
    <row r="291" spans="12:37">
      <c r="L291" s="25" t="s">
        <v>800</v>
      </c>
      <c r="M291" s="25" t="s">
        <v>144</v>
      </c>
      <c r="N291" s="25" t="s">
        <v>1078</v>
      </c>
      <c r="O291" s="25"/>
      <c r="P291" s="25" t="s">
        <v>1027</v>
      </c>
      <c r="Q291" s="25" t="s">
        <v>303</v>
      </c>
      <c r="R291" s="25">
        <v>1.5999999999999999E-6</v>
      </c>
      <c r="S291" s="25"/>
      <c r="T291" s="25"/>
      <c r="U291" s="25"/>
      <c r="V291" s="25"/>
      <c r="W291" s="25"/>
      <c r="X291" s="20" t="str">
        <f t="shared" si="19"/>
        <v>一酸化二窒素(N2O)燃料の使用</v>
      </c>
      <c r="Y291" s="20" t="str">
        <f t="shared" si="18"/>
        <v>一酸化二窒素(N2O)燃料の使用ボイラ(熱利用施設)(木材・廃材)</v>
      </c>
      <c r="Z291" s="47"/>
      <c r="AA291" s="20"/>
      <c r="AB291" s="20"/>
      <c r="AC291" s="20"/>
      <c r="AD291" s="20"/>
      <c r="AF291" s="25"/>
      <c r="AG291" s="25"/>
      <c r="AH291" s="25"/>
      <c r="AI291" s="25"/>
      <c r="AJ291" s="25"/>
      <c r="AK291" s="25"/>
    </row>
    <row r="292" spans="12:37">
      <c r="L292" s="25" t="s">
        <v>800</v>
      </c>
      <c r="M292" s="25" t="s">
        <v>144</v>
      </c>
      <c r="N292" s="25" t="s">
        <v>1080</v>
      </c>
      <c r="O292" s="25"/>
      <c r="P292" s="25" t="s">
        <v>1027</v>
      </c>
      <c r="Q292" s="25" t="s">
        <v>303</v>
      </c>
      <c r="R292" s="25">
        <v>1.6999999999999999E-7</v>
      </c>
      <c r="S292" s="25"/>
      <c r="T292" s="25"/>
      <c r="U292" s="25"/>
      <c r="V292" s="25"/>
      <c r="W292" s="25"/>
      <c r="X292" s="20" t="str">
        <f t="shared" si="19"/>
        <v>一酸化二窒素(N2O)燃料の使用</v>
      </c>
      <c r="Y292" s="20" t="str">
        <f t="shared" si="18"/>
        <v>一酸化二窒素(N2O)燃料の使用ボイラ(黒液直接利用)</v>
      </c>
      <c r="Z292" s="47"/>
      <c r="AA292" s="20"/>
      <c r="AB292" s="20"/>
      <c r="AC292" s="20"/>
      <c r="AD292" s="20"/>
      <c r="AF292" s="25"/>
      <c r="AG292" s="25"/>
      <c r="AH292" s="25"/>
      <c r="AI292" s="25"/>
      <c r="AJ292" s="25"/>
      <c r="AK292" s="25"/>
    </row>
    <row r="293" spans="12:37">
      <c r="L293" s="25" t="s">
        <v>800</v>
      </c>
      <c r="M293" s="25" t="s">
        <v>144</v>
      </c>
      <c r="N293" s="25" t="s">
        <v>1081</v>
      </c>
      <c r="O293" s="25"/>
      <c r="P293" s="25" t="s">
        <v>1027</v>
      </c>
      <c r="Q293" s="25" t="s">
        <v>303</v>
      </c>
      <c r="R293" s="25">
        <v>8.9999999999999999E-8</v>
      </c>
      <c r="S293" s="25"/>
      <c r="T293" s="25"/>
      <c r="U293" s="25"/>
      <c r="V293" s="25"/>
      <c r="W293" s="25"/>
      <c r="X293" s="20" t="str">
        <f t="shared" si="19"/>
        <v>一酸化二窒素(N2O)燃料の使用</v>
      </c>
      <c r="Y293" s="20" t="str">
        <f t="shared" si="18"/>
        <v>一酸化二窒素(N2O)燃料の使用ボイラ(バイオガス)</v>
      </c>
      <c r="Z293" s="47"/>
      <c r="AA293" s="20"/>
      <c r="AB293" s="20"/>
      <c r="AC293" s="20"/>
      <c r="AD293" s="20"/>
      <c r="AF293" s="25"/>
      <c r="AG293" s="25"/>
      <c r="AH293" s="25"/>
      <c r="AI293" s="25"/>
      <c r="AJ293" s="25"/>
      <c r="AK293" s="25"/>
    </row>
    <row r="294" spans="12:37">
      <c r="L294" s="25" t="s">
        <v>800</v>
      </c>
      <c r="M294" s="25" t="s">
        <v>144</v>
      </c>
      <c r="N294" s="25" t="s">
        <v>1082</v>
      </c>
      <c r="O294" s="25"/>
      <c r="P294" s="25" t="s">
        <v>1027</v>
      </c>
      <c r="Q294" s="25" t="s">
        <v>303</v>
      </c>
      <c r="R294" s="25">
        <v>1.5999999999999999E-6</v>
      </c>
      <c r="S294" s="25"/>
      <c r="T294" s="25"/>
      <c r="U294" s="25"/>
      <c r="V294" s="25"/>
      <c r="W294" s="25"/>
      <c r="X294" s="20" t="str">
        <f t="shared" si="19"/>
        <v>一酸化二窒素(N2O)燃料の使用</v>
      </c>
      <c r="Y294" s="20" t="str">
        <f t="shared" si="18"/>
        <v>一酸化二窒素(N2O)燃料の使用ボイラ(その他バイオマス燃料)</v>
      </c>
      <c r="Z294" s="47"/>
      <c r="AA294" s="20"/>
      <c r="AB294" s="20"/>
      <c r="AC294" s="20"/>
      <c r="AD294" s="20"/>
      <c r="AF294" s="25"/>
      <c r="AG294" s="25"/>
      <c r="AH294" s="25"/>
      <c r="AI294" s="25"/>
      <c r="AJ294" s="25"/>
      <c r="AK294" s="25"/>
    </row>
    <row r="295" spans="12:37">
      <c r="L295" s="25" t="s">
        <v>800</v>
      </c>
      <c r="M295" s="25" t="s">
        <v>144</v>
      </c>
      <c r="N295" s="25" t="s">
        <v>1099</v>
      </c>
      <c r="O295" s="25"/>
      <c r="P295" s="25" t="s">
        <v>1027</v>
      </c>
      <c r="Q295" s="25" t="s">
        <v>303</v>
      </c>
      <c r="R295" s="25">
        <v>4.6999999999999997E-8</v>
      </c>
      <c r="S295" s="25"/>
      <c r="T295" s="25"/>
      <c r="U295" s="25"/>
      <c r="V295" s="25"/>
      <c r="W295" s="25"/>
      <c r="X295" s="20" t="str">
        <f t="shared" si="19"/>
        <v>一酸化二窒素(N2O)燃料の使用</v>
      </c>
      <c r="Y295" s="20" t="str">
        <f t="shared" si="18"/>
        <v>一酸化二窒素(N2O)燃料の使用鉄鋼用又は非鉄金属用溶鉱炉、転炉、平炉(コクス炉ガス、高炉ガス)</v>
      </c>
      <c r="Z295" s="47"/>
      <c r="AA295" s="20"/>
      <c r="AB295" s="20"/>
      <c r="AC295" s="20"/>
      <c r="AD295" s="20"/>
      <c r="AF295" s="25"/>
      <c r="AG295" s="25"/>
      <c r="AH295" s="25"/>
      <c r="AI295" s="25"/>
      <c r="AJ295" s="25"/>
      <c r="AK295" s="25"/>
    </row>
    <row r="296" spans="12:37">
      <c r="L296" s="25" t="s">
        <v>800</v>
      </c>
      <c r="M296" s="25" t="s">
        <v>144</v>
      </c>
      <c r="N296" s="25" t="s">
        <v>1100</v>
      </c>
      <c r="O296" s="25"/>
      <c r="P296" s="25" t="s">
        <v>1027</v>
      </c>
      <c r="Q296" s="25" t="s">
        <v>303</v>
      </c>
      <c r="R296" s="25">
        <v>1.15E-6</v>
      </c>
      <c r="S296" s="25"/>
      <c r="T296" s="25"/>
      <c r="U296" s="25"/>
      <c r="V296" s="25"/>
      <c r="W296" s="25"/>
      <c r="X296" s="20" t="str">
        <f t="shared" si="19"/>
        <v>一酸化二窒素(N2O)燃料の使用</v>
      </c>
      <c r="Y296" s="20" t="str">
        <f t="shared" si="18"/>
        <v>一酸化二窒素(N2O)燃料の使用石油加熱炉、ガス加熱炉(その他重質石油製品、オイルコクス)</v>
      </c>
      <c r="Z296" s="47"/>
      <c r="AA296" s="20"/>
      <c r="AB296" s="20"/>
      <c r="AC296" s="20"/>
      <c r="AD296" s="20"/>
      <c r="AF296" s="25"/>
      <c r="AG296" s="25"/>
      <c r="AH296" s="25"/>
      <c r="AI296" s="25"/>
      <c r="AJ296" s="25"/>
      <c r="AK296" s="25"/>
    </row>
    <row r="297" spans="12:37">
      <c r="L297" s="25" t="s">
        <v>800</v>
      </c>
      <c r="M297" s="25" t="s">
        <v>144</v>
      </c>
      <c r="N297" s="25" t="s">
        <v>1101</v>
      </c>
      <c r="O297" s="25"/>
      <c r="P297" s="25" t="s">
        <v>1027</v>
      </c>
      <c r="Q297" s="25" t="s">
        <v>303</v>
      </c>
      <c r="R297" s="25">
        <v>1.1000000000000001E-6</v>
      </c>
      <c r="S297" s="25"/>
      <c r="T297" s="25"/>
      <c r="U297" s="25"/>
      <c r="V297" s="25"/>
      <c r="W297" s="25"/>
      <c r="X297" s="20" t="str">
        <f t="shared" si="19"/>
        <v>一酸化二窒素(N2O)燃料の使用</v>
      </c>
      <c r="Y297" s="20" t="str">
        <f t="shared" si="18"/>
        <v>一酸化二窒素(N2O)燃料の使用石油加熱炉、ガス加熱炉(その他重質石油製品及びオイルコクスを除く固体化石燃料)</v>
      </c>
      <c r="Z297" s="47"/>
      <c r="AA297" s="20"/>
      <c r="AB297" s="20"/>
      <c r="AC297" s="20"/>
      <c r="AD297" s="20"/>
      <c r="AF297" s="25"/>
      <c r="AG297" s="25"/>
      <c r="AH297" s="25"/>
      <c r="AI297" s="25"/>
      <c r="AJ297" s="25"/>
      <c r="AK297" s="25"/>
    </row>
    <row r="298" spans="12:37">
      <c r="L298" s="25" t="s">
        <v>800</v>
      </c>
      <c r="M298" s="25" t="s">
        <v>144</v>
      </c>
      <c r="N298" s="25" t="s">
        <v>477</v>
      </c>
      <c r="O298" s="25"/>
      <c r="P298" s="25" t="s">
        <v>1027</v>
      </c>
      <c r="Q298" s="25" t="s">
        <v>303</v>
      </c>
      <c r="R298" s="25">
        <v>2.1E-7</v>
      </c>
      <c r="S298" s="25"/>
      <c r="T298" s="25"/>
      <c r="U298" s="25"/>
      <c r="V298" s="25"/>
      <c r="W298" s="25"/>
      <c r="X298" s="20" t="str">
        <f t="shared" si="19"/>
        <v>一酸化二窒素(N2O)燃料の使用</v>
      </c>
      <c r="Y298" s="20" t="str">
        <f t="shared" si="18"/>
        <v>一酸化二窒素(N2O)燃料の使用石油加熱炉、ガス加熱炉(液体化石燃料、気体化石燃料)</v>
      </c>
      <c r="Z298" s="47"/>
      <c r="AA298" s="20"/>
      <c r="AB298" s="20"/>
      <c r="AC298" s="20"/>
      <c r="AD298" s="20"/>
      <c r="AF298" s="25"/>
      <c r="AG298" s="25"/>
      <c r="AH298" s="25"/>
      <c r="AI298" s="25"/>
      <c r="AJ298" s="25"/>
      <c r="AK298" s="25"/>
    </row>
    <row r="299" spans="12:37">
      <c r="L299" s="25" t="s">
        <v>800</v>
      </c>
      <c r="M299" s="25" t="s">
        <v>144</v>
      </c>
      <c r="N299" s="25" t="s">
        <v>478</v>
      </c>
      <c r="O299" s="25"/>
      <c r="P299" s="25" t="s">
        <v>1027</v>
      </c>
      <c r="Q299" s="25" t="s">
        <v>303</v>
      </c>
      <c r="R299" s="25">
        <v>7.3000000000000004E-6</v>
      </c>
      <c r="S299" s="25"/>
      <c r="T299" s="25"/>
      <c r="U299" s="25"/>
      <c r="V299" s="25"/>
      <c r="W299" s="25"/>
      <c r="X299" s="20" t="str">
        <f t="shared" si="19"/>
        <v>一酸化二窒素(N2O)燃料の使用</v>
      </c>
      <c r="Y299" s="20" t="str">
        <f t="shared" si="18"/>
        <v>一酸化二窒素(N2O)燃料の使用触媒再生塔(石炭を除く固体化石燃料)</v>
      </c>
      <c r="Z299" s="47"/>
      <c r="AA299" s="20"/>
      <c r="AB299" s="20"/>
      <c r="AC299" s="20"/>
      <c r="AD299" s="20"/>
      <c r="AF299" s="25"/>
      <c r="AG299" s="25"/>
      <c r="AH299" s="25"/>
      <c r="AI299" s="25"/>
      <c r="AJ299" s="25"/>
      <c r="AK299" s="25"/>
    </row>
    <row r="300" spans="12:37">
      <c r="L300" s="25" t="s">
        <v>800</v>
      </c>
      <c r="M300" s="25" t="s">
        <v>144</v>
      </c>
      <c r="N300" s="25" t="s">
        <v>1102</v>
      </c>
      <c r="O300" s="25"/>
      <c r="P300" s="25" t="s">
        <v>1027</v>
      </c>
      <c r="Q300" s="25" t="s">
        <v>303</v>
      </c>
      <c r="R300" s="25">
        <v>1.4000000000000001E-7</v>
      </c>
      <c r="S300" s="25"/>
      <c r="T300" s="25"/>
      <c r="U300" s="25"/>
      <c r="V300" s="25"/>
      <c r="W300" s="25"/>
      <c r="X300" s="20" t="str">
        <f t="shared" si="19"/>
        <v>一酸化二窒素(N2O)燃料の使用</v>
      </c>
      <c r="Y300" s="20" t="str">
        <f t="shared" si="18"/>
        <v>一酸化二窒素(N2O)燃料の使用コクス炉(液化石油ガス及び輸入天然ガスを除く気体化石燃料)</v>
      </c>
      <c r="Z300" s="47"/>
      <c r="AA300" s="20"/>
      <c r="AB300" s="20"/>
      <c r="AC300" s="20"/>
      <c r="AD300" s="20"/>
      <c r="AF300" s="25"/>
      <c r="AG300" s="25"/>
      <c r="AH300" s="25"/>
      <c r="AI300" s="25"/>
      <c r="AJ300" s="25"/>
      <c r="AK300" s="25"/>
    </row>
    <row r="301" spans="12:37">
      <c r="L301" s="25" t="s">
        <v>800</v>
      </c>
      <c r="M301" s="25" t="s">
        <v>144</v>
      </c>
      <c r="N301" s="25" t="s">
        <v>482</v>
      </c>
      <c r="O301" s="25"/>
      <c r="P301" s="25" t="s">
        <v>1027</v>
      </c>
      <c r="Q301" s="25" t="s">
        <v>303</v>
      </c>
      <c r="R301" s="25">
        <v>1.1000000000000001E-6</v>
      </c>
      <c r="S301" s="25"/>
      <c r="T301" s="25"/>
      <c r="U301" s="25"/>
      <c r="V301" s="25"/>
      <c r="W301" s="25"/>
      <c r="X301" s="20" t="str">
        <f t="shared" si="19"/>
        <v>一酸化二窒素(N2O)燃料の使用</v>
      </c>
      <c r="Y301" s="20" t="str">
        <f t="shared" si="18"/>
        <v>一酸化二窒素(N2O)燃料の使用その他工業炉(固体化石燃料、RPF、廃タイヤ、廃プラスチック)</v>
      </c>
      <c r="Z301" s="47"/>
      <c r="AA301" s="20"/>
      <c r="AB301" s="20"/>
      <c r="AC301" s="20"/>
      <c r="AD301" s="20"/>
      <c r="AF301" s="25"/>
      <c r="AG301" s="25"/>
      <c r="AH301" s="25"/>
      <c r="AI301" s="25"/>
      <c r="AJ301" s="25"/>
      <c r="AK301" s="25"/>
    </row>
    <row r="302" spans="12:37">
      <c r="L302" s="25" t="s">
        <v>800</v>
      </c>
      <c r="M302" s="25" t="s">
        <v>144</v>
      </c>
      <c r="N302" s="25" t="s">
        <v>483</v>
      </c>
      <c r="O302" s="25"/>
      <c r="P302" s="25" t="s">
        <v>1027</v>
      </c>
      <c r="Q302" s="25" t="s">
        <v>303</v>
      </c>
      <c r="R302" s="25">
        <v>1.7999999999999999E-6</v>
      </c>
      <c r="S302" s="25"/>
      <c r="T302" s="25"/>
      <c r="U302" s="25"/>
      <c r="V302" s="25"/>
      <c r="W302" s="25"/>
      <c r="X302" s="20" t="str">
        <f t="shared" si="19"/>
        <v>一酸化二窒素(N2O)燃料の使用</v>
      </c>
      <c r="Y302" s="20" t="str">
        <f t="shared" si="18"/>
        <v>一酸化二窒素(N2O)燃料の使用その他工業炉(液体化石燃料、廃タイヤ)</v>
      </c>
      <c r="Z302" s="47"/>
      <c r="AA302" s="20"/>
      <c r="AB302" s="20"/>
      <c r="AC302" s="20"/>
      <c r="AD302" s="20"/>
      <c r="AF302" s="25"/>
      <c r="AG302" s="25"/>
      <c r="AH302" s="25"/>
      <c r="AI302" s="25"/>
      <c r="AJ302" s="25"/>
      <c r="AK302" s="25"/>
    </row>
    <row r="303" spans="12:37">
      <c r="L303" s="25" t="s">
        <v>800</v>
      </c>
      <c r="M303" s="25" t="s">
        <v>144</v>
      </c>
      <c r="N303" s="25" t="s">
        <v>484</v>
      </c>
      <c r="O303" s="25"/>
      <c r="P303" s="25" t="s">
        <v>1027</v>
      </c>
      <c r="Q303" s="25" t="s">
        <v>303</v>
      </c>
      <c r="R303" s="25">
        <v>1.1999999999999999E-6</v>
      </c>
      <c r="S303" s="25"/>
      <c r="T303" s="25"/>
      <c r="U303" s="25"/>
      <c r="V303" s="25"/>
      <c r="W303" s="25"/>
      <c r="X303" s="20" t="str">
        <f t="shared" si="19"/>
        <v>一酸化二窒素(N2O)燃料の使用</v>
      </c>
      <c r="Y303" s="20" t="str">
        <f t="shared" si="18"/>
        <v>一酸化二窒素(N2O)燃料の使用その他工業炉(気体化石燃料、廃タイヤ)</v>
      </c>
      <c r="Z303" s="47"/>
      <c r="AA303" s="20"/>
      <c r="AB303" s="20"/>
      <c r="AC303" s="20"/>
      <c r="AD303" s="20"/>
      <c r="AF303" s="25"/>
      <c r="AG303" s="25"/>
      <c r="AH303" s="25"/>
      <c r="AI303" s="25"/>
      <c r="AJ303" s="25"/>
      <c r="AK303" s="25"/>
    </row>
    <row r="304" spans="12:37">
      <c r="L304" s="25" t="s">
        <v>800</v>
      </c>
      <c r="M304" s="25" t="s">
        <v>144</v>
      </c>
      <c r="N304" s="25" t="s">
        <v>1083</v>
      </c>
      <c r="O304" s="25"/>
      <c r="P304" s="25" t="s">
        <v>1027</v>
      </c>
      <c r="Q304" s="25" t="s">
        <v>303</v>
      </c>
      <c r="R304" s="25">
        <v>5.7999999999999995E-7</v>
      </c>
      <c r="S304" s="25"/>
      <c r="T304" s="25"/>
      <c r="U304" s="25"/>
      <c r="V304" s="25"/>
      <c r="W304" s="25"/>
      <c r="X304" s="20" t="str">
        <f t="shared" si="19"/>
        <v>一酸化二窒素(N2O)燃料の使用</v>
      </c>
      <c r="Y304" s="20" t="str">
        <f t="shared" si="18"/>
        <v>一酸化二窒素(N2O)燃料の使用ガスタビン(航空機又は船舶に用いられるものを除く)(液体化石燃料、気体化石燃料)</v>
      </c>
      <c r="Z304" s="47"/>
      <c r="AA304" s="20"/>
      <c r="AB304" s="20"/>
      <c r="AC304" s="20"/>
      <c r="AD304" s="20"/>
      <c r="AF304" s="25"/>
      <c r="AG304" s="25"/>
      <c r="AH304" s="25"/>
      <c r="AI304" s="25"/>
      <c r="AJ304" s="25"/>
      <c r="AK304" s="25"/>
    </row>
    <row r="305" spans="12:37">
      <c r="L305" s="25" t="s">
        <v>800</v>
      </c>
      <c r="M305" s="25" t="s">
        <v>144</v>
      </c>
      <c r="N305" s="25" t="s">
        <v>1084</v>
      </c>
      <c r="O305" s="25"/>
      <c r="P305" s="25" t="s">
        <v>1027</v>
      </c>
      <c r="Q305" s="25" t="s">
        <v>303</v>
      </c>
      <c r="R305" s="25">
        <v>2.2000000000000001E-6</v>
      </c>
      <c r="S305" s="25"/>
      <c r="T305" s="25"/>
      <c r="U305" s="25"/>
      <c r="V305" s="25"/>
      <c r="W305" s="25"/>
      <c r="X305" s="20" t="str">
        <f t="shared" si="19"/>
        <v>一酸化二窒素(N2O)燃料の使用</v>
      </c>
      <c r="Y305" s="20" t="str">
        <f t="shared" si="18"/>
        <v>一酸化二窒素(N2O)燃料の使用ディゼル機関(自動車、鉄道車両又は船舶に用いられるものを除く)(液体化石燃料、気体化石燃料)</v>
      </c>
      <c r="Z305" s="47"/>
      <c r="AA305" s="20"/>
      <c r="AB305" s="20"/>
      <c r="AC305" s="20"/>
      <c r="AD305" s="20"/>
      <c r="AF305" s="25"/>
      <c r="AG305" s="25"/>
      <c r="AH305" s="25"/>
      <c r="AI305" s="25"/>
      <c r="AJ305" s="25"/>
      <c r="AK305" s="25"/>
    </row>
    <row r="306" spans="12:37">
      <c r="L306" s="25" t="s">
        <v>800</v>
      </c>
      <c r="M306" s="25" t="s">
        <v>144</v>
      </c>
      <c r="N306" s="25" t="s">
        <v>633</v>
      </c>
      <c r="O306" s="25"/>
      <c r="P306" s="25" t="s">
        <v>1027</v>
      </c>
      <c r="Q306" s="25" t="s">
        <v>303</v>
      </c>
      <c r="R306" s="25">
        <v>8.5000000000000001E-7</v>
      </c>
      <c r="S306" s="25"/>
      <c r="T306" s="25"/>
      <c r="U306" s="25"/>
      <c r="V306" s="25"/>
      <c r="W306" s="25"/>
      <c r="X306" s="20" t="str">
        <f t="shared" si="19"/>
        <v>一酸化二窒素(N2O)燃料の使用</v>
      </c>
      <c r="Y306" s="20" t="str">
        <f t="shared" si="18"/>
        <v>一酸化二窒素(N2O)燃料の使用ガス機関(航空機、自動車又は船舶に用いられるものを除く)(液体化石燃料、気体化石燃料)</v>
      </c>
      <c r="Z306" s="47"/>
      <c r="AA306" s="20"/>
      <c r="AB306" s="20"/>
      <c r="AC306" s="20"/>
      <c r="AD306" s="20"/>
      <c r="AF306" s="25"/>
      <c r="AG306" s="25"/>
      <c r="AH306" s="25"/>
      <c r="AI306" s="25"/>
      <c r="AJ306" s="25"/>
      <c r="AK306" s="25"/>
    </row>
    <row r="307" spans="12:37">
      <c r="L307" s="25" t="s">
        <v>800</v>
      </c>
      <c r="M307" s="25" t="s">
        <v>144</v>
      </c>
      <c r="N307" s="25" t="s">
        <v>634</v>
      </c>
      <c r="O307" s="25"/>
      <c r="P307" s="25" t="s">
        <v>1027</v>
      </c>
      <c r="Q307" s="25" t="s">
        <v>303</v>
      </c>
      <c r="R307" s="25">
        <v>8.5000000000000001E-7</v>
      </c>
      <c r="S307" s="25"/>
      <c r="T307" s="25"/>
      <c r="U307" s="25"/>
      <c r="V307" s="25"/>
      <c r="W307" s="25"/>
      <c r="X307" s="20" t="str">
        <f t="shared" si="19"/>
        <v>一酸化二窒素(N2O)燃料の使用</v>
      </c>
      <c r="Y307" s="20" t="str">
        <f t="shared" si="18"/>
        <v>一酸化二窒素(N2O)燃料の使用ガソリン機関(航空機、自動車又は船舶に用いられるものを除く)(液体化石燃料、気体化石燃料)</v>
      </c>
      <c r="Z307" s="47"/>
      <c r="AA307" s="20"/>
      <c r="AB307" s="20"/>
      <c r="AC307" s="20"/>
      <c r="AD307" s="20"/>
      <c r="AF307" s="25"/>
      <c r="AG307" s="25"/>
      <c r="AH307" s="25"/>
      <c r="AI307" s="25"/>
      <c r="AJ307" s="25"/>
      <c r="AK307" s="25"/>
    </row>
    <row r="308" spans="12:37">
      <c r="L308" s="25" t="s">
        <v>800</v>
      </c>
      <c r="M308" s="25" t="s">
        <v>144</v>
      </c>
      <c r="N308" s="25" t="s">
        <v>1085</v>
      </c>
      <c r="O308" s="25"/>
      <c r="P308" s="25" t="s">
        <v>1027</v>
      </c>
      <c r="Q308" s="25" t="s">
        <v>303</v>
      </c>
      <c r="R308" s="25">
        <v>1.3999999999999999E-6</v>
      </c>
      <c r="S308" s="25"/>
      <c r="T308" s="25"/>
      <c r="U308" s="25"/>
      <c r="V308" s="25"/>
      <c r="W308" s="25"/>
      <c r="X308" s="20" t="str">
        <f t="shared" si="19"/>
        <v>一酸化二窒素(N2O)燃料の使用</v>
      </c>
      <c r="Y308" s="20" t="str">
        <f t="shared" si="18"/>
        <v>一酸化二窒素(N2O)燃料の使用業務用のこんろ、湯沸器、ストブその他の事業者が事業活動の用に供する機械器具(固体化石燃料)</v>
      </c>
      <c r="Z308" s="47"/>
      <c r="AA308" s="20"/>
      <c r="AB308" s="20"/>
      <c r="AC308" s="20"/>
      <c r="AD308" s="20"/>
      <c r="AF308" s="25"/>
      <c r="AG308" s="25"/>
      <c r="AH308" s="25"/>
      <c r="AI308" s="25"/>
      <c r="AJ308" s="25"/>
      <c r="AK308" s="25"/>
    </row>
    <row r="309" spans="12:37">
      <c r="L309" s="25" t="s">
        <v>800</v>
      </c>
      <c r="M309" s="25" t="s">
        <v>144</v>
      </c>
      <c r="N309" s="25" t="s">
        <v>1086</v>
      </c>
      <c r="O309" s="25"/>
      <c r="P309" s="25" t="s">
        <v>1027</v>
      </c>
      <c r="Q309" s="25" t="s">
        <v>303</v>
      </c>
      <c r="R309" s="25">
        <v>5.7000000000000005E-7</v>
      </c>
      <c r="S309" s="25"/>
      <c r="T309" s="25"/>
      <c r="U309" s="25"/>
      <c r="V309" s="25"/>
      <c r="W309" s="25"/>
      <c r="X309" s="20" t="str">
        <f t="shared" si="19"/>
        <v>一酸化二窒素(N2O)燃料の使用</v>
      </c>
      <c r="Y309" s="20" t="str">
        <f t="shared" si="18"/>
        <v>一酸化二窒素(N2O)燃料の使用業務用のこんろ、湯沸器、ストブその他の事業者が事業活動の用に供する機械器具(液体化石燃料)</v>
      </c>
      <c r="Z309" s="47"/>
      <c r="AA309" s="20"/>
      <c r="AB309" s="20"/>
      <c r="AC309" s="20"/>
      <c r="AD309" s="20"/>
      <c r="AF309" s="25"/>
      <c r="AG309" s="25"/>
      <c r="AH309" s="25"/>
      <c r="AI309" s="25"/>
      <c r="AJ309" s="25"/>
      <c r="AK309" s="25"/>
    </row>
    <row r="310" spans="12:37">
      <c r="L310" s="25" t="s">
        <v>800</v>
      </c>
      <c r="M310" s="25" t="s">
        <v>144</v>
      </c>
      <c r="N310" s="25" t="s">
        <v>1087</v>
      </c>
      <c r="O310" s="25"/>
      <c r="P310" s="25" t="s">
        <v>1027</v>
      </c>
      <c r="Q310" s="25" t="s">
        <v>303</v>
      </c>
      <c r="R310" s="25">
        <v>8.9999999999999999E-8</v>
      </c>
      <c r="S310" s="25"/>
      <c r="T310" s="25"/>
      <c r="U310" s="25"/>
      <c r="V310" s="25"/>
      <c r="W310" s="25"/>
      <c r="X310" s="20" t="str">
        <f t="shared" si="19"/>
        <v>一酸化二窒素(N2O)燃料の使用</v>
      </c>
      <c r="Y310" s="20" t="str">
        <f t="shared" si="18"/>
        <v>一酸化二窒素(N2O)燃料の使用業務用のこんろ、湯沸器、ストブその他の事業者が事業活動の用に供する機械器具(気体化石燃料)</v>
      </c>
      <c r="Z310" s="47"/>
      <c r="AA310" s="20"/>
      <c r="AB310" s="20"/>
      <c r="AC310" s="20"/>
      <c r="AD310" s="20"/>
      <c r="AF310" s="25"/>
      <c r="AG310" s="25"/>
      <c r="AH310" s="25"/>
      <c r="AI310" s="25"/>
      <c r="AJ310" s="25"/>
      <c r="AK310" s="25"/>
    </row>
    <row r="311" spans="12:37">
      <c r="L311" s="25" t="s">
        <v>800</v>
      </c>
      <c r="M311" s="25" t="s">
        <v>144</v>
      </c>
      <c r="N311" s="25" t="s">
        <v>1088</v>
      </c>
      <c r="O311" s="25"/>
      <c r="P311" s="25" t="s">
        <v>1027</v>
      </c>
      <c r="Q311" s="25" t="s">
        <v>303</v>
      </c>
      <c r="R311" s="42">
        <v>3.8E-6</v>
      </c>
      <c r="S311" s="25"/>
      <c r="T311" s="25"/>
      <c r="U311" s="25"/>
      <c r="V311" s="25"/>
      <c r="W311" s="25"/>
      <c r="X311" s="20" t="str">
        <f t="shared" si="19"/>
        <v>一酸化二窒素(N2O)燃料の使用</v>
      </c>
      <c r="Y311" s="20" t="str">
        <f t="shared" si="18"/>
        <v>一酸化二窒素(N2O)燃料の使用業務用のこんろ、湯沸器、ストブその他の事業者が事業活動の用に供する機械器具(バイオマス燃料)</v>
      </c>
      <c r="Z311" s="47"/>
      <c r="AA311" s="20"/>
      <c r="AB311" s="20"/>
      <c r="AC311" s="20"/>
      <c r="AD311" s="20"/>
      <c r="AF311" s="25"/>
      <c r="AG311" s="25"/>
      <c r="AH311" s="25"/>
      <c r="AI311" s="25"/>
      <c r="AJ311" s="25"/>
      <c r="AK311" s="25"/>
    </row>
    <row r="312" spans="12:37">
      <c r="L312" s="25" t="s">
        <v>800</v>
      </c>
      <c r="M312" s="25" t="s">
        <v>493</v>
      </c>
      <c r="N312" s="25"/>
      <c r="O312" s="25"/>
      <c r="P312" s="25" t="s">
        <v>1016</v>
      </c>
      <c r="Q312" s="25" t="s">
        <v>229</v>
      </c>
      <c r="R312" s="25">
        <v>8.0000000000000007E-5</v>
      </c>
      <c r="S312" s="25"/>
      <c r="T312" s="25"/>
      <c r="U312" s="25"/>
      <c r="V312" s="25" t="s">
        <v>494</v>
      </c>
      <c r="W312" s="25"/>
      <c r="X312" s="20" t="str">
        <f t="shared" si="19"/>
        <v>一酸化二窒素(N2O)木炭の製造</v>
      </c>
      <c r="Y312" s="20" t="str">
        <f t="shared" si="18"/>
        <v>一酸化二窒素(N2O)木炭の製造</v>
      </c>
      <c r="Z312" s="47"/>
      <c r="AA312" s="20"/>
      <c r="AB312" s="20"/>
      <c r="AC312" s="20"/>
      <c r="AD312" s="20"/>
      <c r="AF312" s="25"/>
      <c r="AG312" s="25"/>
      <c r="AH312" s="25"/>
      <c r="AI312" s="25"/>
      <c r="AJ312" s="25"/>
      <c r="AK312" s="25"/>
    </row>
    <row r="313" spans="12:37">
      <c r="L313" s="25" t="s">
        <v>800</v>
      </c>
      <c r="M313" s="25" t="s">
        <v>391</v>
      </c>
      <c r="N313" s="25"/>
      <c r="O313" s="25"/>
      <c r="P313" s="25" t="s">
        <v>1017</v>
      </c>
      <c r="Q313" s="25" t="s">
        <v>184</v>
      </c>
      <c r="R313" s="31">
        <v>6.7999999999999999E-5</v>
      </c>
      <c r="S313" s="25"/>
      <c r="T313" s="25"/>
      <c r="U313" s="25"/>
      <c r="V313" s="25" t="s">
        <v>392</v>
      </c>
      <c r="W313" s="25" t="s">
        <v>494</v>
      </c>
      <c r="X313" s="20" t="str">
        <f t="shared" si="19"/>
        <v>一酸化二窒素(N2O)原油又は天然ガスの性状に関する試験の実施</v>
      </c>
      <c r="Y313" s="20" t="str">
        <f t="shared" si="18"/>
        <v>一酸化二窒素(N2O)原油又は天然ガスの性状に関する試験の実施</v>
      </c>
      <c r="Z313" s="47"/>
      <c r="AA313" s="20"/>
      <c r="AB313" s="20"/>
      <c r="AC313" s="20"/>
      <c r="AD313" s="20"/>
      <c r="AF313" s="25"/>
      <c r="AG313" s="25"/>
      <c r="AH313" s="25"/>
      <c r="AI313" s="25"/>
      <c r="AJ313" s="25"/>
      <c r="AK313" s="25"/>
    </row>
    <row r="314" spans="12:37">
      <c r="L314" s="25" t="s">
        <v>800</v>
      </c>
      <c r="M314" s="25" t="s">
        <v>496</v>
      </c>
      <c r="N314" s="25" t="s">
        <v>500</v>
      </c>
      <c r="O314" s="25"/>
      <c r="P314" s="25" t="s">
        <v>339</v>
      </c>
      <c r="Q314" s="25" t="s">
        <v>182</v>
      </c>
      <c r="R314" s="25">
        <v>6.4000000000000001E-7</v>
      </c>
      <c r="S314" s="25"/>
      <c r="T314" s="25"/>
      <c r="U314" s="25"/>
      <c r="V314" s="25" t="s">
        <v>1056</v>
      </c>
      <c r="W314" s="25" t="s">
        <v>392</v>
      </c>
      <c r="X314" s="20" t="str">
        <f t="shared" si="19"/>
        <v>一酸化二窒素(N2O)原油又は天然ガスの生産</v>
      </c>
      <c r="Y314" s="20" t="str">
        <f t="shared" si="18"/>
        <v>一酸化二窒素(N2O)原油又は天然ガスの生産随伴ガスの焼却</v>
      </c>
      <c r="Z314" s="47"/>
      <c r="AA314" s="20"/>
      <c r="AB314" s="20"/>
      <c r="AC314" s="20"/>
      <c r="AD314" s="20"/>
      <c r="AF314" s="25"/>
      <c r="AG314" s="25"/>
      <c r="AH314" s="25"/>
      <c r="AI314" s="25"/>
      <c r="AJ314" s="25"/>
      <c r="AK314" s="25"/>
    </row>
    <row r="315" spans="12:37">
      <c r="L315" s="25" t="s">
        <v>800</v>
      </c>
      <c r="M315" s="25" t="s">
        <v>183</v>
      </c>
      <c r="N315" s="25" t="s">
        <v>401</v>
      </c>
      <c r="O315" s="25"/>
      <c r="P315" s="25" t="s">
        <v>1018</v>
      </c>
      <c r="Q315" s="25" t="s">
        <v>244</v>
      </c>
      <c r="R315" s="25">
        <v>2.0999999999999999E-11</v>
      </c>
      <c r="S315" s="25"/>
      <c r="T315" s="25"/>
      <c r="U315" s="25"/>
      <c r="V315" s="25" t="s">
        <v>193</v>
      </c>
      <c r="W315" s="25" t="s">
        <v>635</v>
      </c>
      <c r="X315" s="20" t="str">
        <f t="shared" si="19"/>
        <v>一酸化二窒素(N2O)原油又は天然ガスの生産</v>
      </c>
      <c r="Y315" s="20" t="str">
        <f t="shared" si="18"/>
        <v>一酸化二窒素(N2O)原油又は天然ガスの生産天然ガスの採取時における随伴ガスの焼却</v>
      </c>
      <c r="Z315" s="47"/>
      <c r="AA315" s="20"/>
      <c r="AB315" s="20"/>
      <c r="AC315" s="20"/>
      <c r="AD315" s="20"/>
      <c r="AF315" s="25"/>
      <c r="AG315" s="25"/>
      <c r="AH315" s="25"/>
      <c r="AI315" s="25"/>
      <c r="AJ315" s="25"/>
      <c r="AK315" s="25"/>
    </row>
    <row r="316" spans="12:37">
      <c r="L316" s="25" t="s">
        <v>800</v>
      </c>
      <c r="M316" s="25" t="s">
        <v>183</v>
      </c>
      <c r="N316" s="25" t="s">
        <v>402</v>
      </c>
      <c r="O316" s="25"/>
      <c r="P316" s="25" t="s">
        <v>1018</v>
      </c>
      <c r="Q316" s="25" t="s">
        <v>244</v>
      </c>
      <c r="R316" s="43">
        <v>2.5000000000000001E-11</v>
      </c>
      <c r="S316" s="25"/>
      <c r="T316" s="25"/>
      <c r="U316" s="25"/>
      <c r="V316" s="25"/>
      <c r="W316" s="32" t="s">
        <v>502</v>
      </c>
      <c r="X316" s="20" t="str">
        <f t="shared" si="19"/>
        <v>一酸化二窒素(N2O)原油又は天然ガスの生産</v>
      </c>
      <c r="Y316" s="20" t="str">
        <f t="shared" ref="Y316:Y379" si="20">L316&amp;M316&amp;N316&amp;O316</f>
        <v>一酸化二窒素(N2O)原油又は天然ガスの生産天然ガスの処理時における随伴ガスの焼却</v>
      </c>
      <c r="Z316" s="47"/>
      <c r="AA316" s="20"/>
      <c r="AB316" s="20"/>
      <c r="AC316" s="20"/>
      <c r="AD316" s="20"/>
      <c r="AF316" s="25"/>
      <c r="AG316" s="25"/>
      <c r="AH316" s="25"/>
      <c r="AI316" s="25"/>
      <c r="AJ316" s="25"/>
      <c r="AK316" s="25"/>
    </row>
    <row r="317" spans="12:37">
      <c r="L317" s="25" t="s">
        <v>800</v>
      </c>
      <c r="M317" s="25" t="s">
        <v>636</v>
      </c>
      <c r="N317" s="25" t="s">
        <v>181</v>
      </c>
      <c r="O317" s="25"/>
      <c r="P317" s="25" t="s">
        <v>1016</v>
      </c>
      <c r="Q317" s="25" t="s">
        <v>229</v>
      </c>
      <c r="R317" s="43">
        <v>0.3</v>
      </c>
      <c r="S317" s="25"/>
      <c r="T317" s="25"/>
      <c r="U317" s="25"/>
      <c r="V317" s="25" t="s">
        <v>1053</v>
      </c>
      <c r="W317" s="25"/>
      <c r="X317" s="20" t="str">
        <f t="shared" ref="X317:X380" si="21">L317&amp;M317</f>
        <v>一酸化二窒素(N2O)アジピン酸等の製造</v>
      </c>
      <c r="Y317" s="20" t="str">
        <f t="shared" si="20"/>
        <v>一酸化二窒素(N2O)アジピン酸等の製造アジピン酸</v>
      </c>
      <c r="Z317" s="47"/>
      <c r="AA317" s="20"/>
      <c r="AB317" s="20"/>
      <c r="AC317" s="20"/>
      <c r="AD317" s="20"/>
      <c r="AF317" s="25"/>
      <c r="AG317" s="25"/>
      <c r="AH317" s="25"/>
      <c r="AI317" s="25"/>
      <c r="AJ317" s="25"/>
      <c r="AK317" s="25"/>
    </row>
    <row r="318" spans="12:37">
      <c r="L318" s="25" t="s">
        <v>800</v>
      </c>
      <c r="M318" s="25" t="s">
        <v>801</v>
      </c>
      <c r="N318" s="25" t="s">
        <v>180</v>
      </c>
      <c r="O318" s="25"/>
      <c r="P318" s="25" t="s">
        <v>1016</v>
      </c>
      <c r="Q318" s="25" t="s">
        <v>229</v>
      </c>
      <c r="R318" s="34">
        <v>3.3E-3</v>
      </c>
      <c r="S318" s="25"/>
      <c r="T318" s="25"/>
      <c r="U318" s="25"/>
      <c r="V318" s="25"/>
      <c r="W318" s="25" t="s">
        <v>517</v>
      </c>
      <c r="X318" s="20" t="str">
        <f t="shared" si="21"/>
        <v>一酸化二窒素(N2O)アジピン酸等の製造</v>
      </c>
      <c r="Y318" s="20" t="str">
        <f t="shared" si="20"/>
        <v>一酸化二窒素(N2O)アジピン酸等の製造硝酸</v>
      </c>
      <c r="Z318" s="47"/>
      <c r="AA318" s="20"/>
      <c r="AB318" s="20"/>
      <c r="AC318" s="20"/>
      <c r="AD318" s="20"/>
      <c r="AF318" s="25"/>
      <c r="AG318" s="25"/>
      <c r="AH318" s="25"/>
      <c r="AI318" s="25"/>
      <c r="AJ318" s="25"/>
      <c r="AK318" s="25"/>
    </row>
    <row r="319" spans="12:37">
      <c r="L319" s="25" t="s">
        <v>800</v>
      </c>
      <c r="M319" s="25" t="s">
        <v>801</v>
      </c>
      <c r="N319" s="25" t="s">
        <v>637</v>
      </c>
      <c r="O319" s="25"/>
      <c r="P319" s="25" t="s">
        <v>1016</v>
      </c>
      <c r="Q319" s="25" t="s">
        <v>229</v>
      </c>
      <c r="R319" s="25">
        <v>8.9999999999999993E-3</v>
      </c>
      <c r="S319" s="25"/>
      <c r="T319" s="25"/>
      <c r="U319" s="25"/>
      <c r="V319" s="25"/>
      <c r="W319" s="25"/>
      <c r="X319" s="20" t="str">
        <f t="shared" si="21"/>
        <v>一酸化二窒素(N2O)アジピン酸等の製造</v>
      </c>
      <c r="Y319" s="20" t="str">
        <f t="shared" si="20"/>
        <v>一酸化二窒素(N2O)アジピン酸等の製造カプロラクタム</v>
      </c>
      <c r="Z319" s="47"/>
      <c r="AA319" s="20"/>
      <c r="AB319" s="20"/>
      <c r="AC319" s="20"/>
      <c r="AD319" s="20"/>
      <c r="AF319" s="25"/>
      <c r="AG319" s="25"/>
      <c r="AH319" s="25"/>
      <c r="AI319" s="25"/>
      <c r="AJ319" s="25"/>
      <c r="AK319" s="25"/>
    </row>
    <row r="320" spans="12:37">
      <c r="L320" s="25" t="s">
        <v>800</v>
      </c>
      <c r="M320" s="25" t="s">
        <v>638</v>
      </c>
      <c r="N320" s="25"/>
      <c r="O320" s="25"/>
      <c r="P320" s="26" t="s">
        <v>1155</v>
      </c>
      <c r="Q320" s="25" t="s">
        <v>1148</v>
      </c>
      <c r="R320" s="26">
        <v>1</v>
      </c>
      <c r="S320" s="25"/>
      <c r="T320" s="25"/>
      <c r="U320" s="25"/>
      <c r="V320" s="25" t="s">
        <v>179</v>
      </c>
      <c r="W320" s="25"/>
      <c r="X320" s="20" t="str">
        <f t="shared" si="21"/>
        <v>一酸化二窒素(N2O)麻酔剤の使用</v>
      </c>
      <c r="Y320" s="20" t="str">
        <f t="shared" si="20"/>
        <v>一酸化二窒素(N2O)麻酔剤の使用</v>
      </c>
      <c r="Z320" s="47"/>
      <c r="AA320" s="20"/>
      <c r="AB320" s="20"/>
      <c r="AC320" s="20"/>
      <c r="AD320" s="20"/>
      <c r="AF320" s="25"/>
      <c r="AG320" s="25"/>
      <c r="AH320" s="25"/>
      <c r="AI320" s="25"/>
      <c r="AJ320" s="25"/>
      <c r="AK320" s="25"/>
    </row>
    <row r="321" spans="12:37">
      <c r="L321" s="25" t="s">
        <v>800</v>
      </c>
      <c r="M321" s="25" t="s">
        <v>640</v>
      </c>
      <c r="N321" s="25"/>
      <c r="O321" s="25"/>
      <c r="P321" s="25" t="s">
        <v>1028</v>
      </c>
      <c r="Q321" s="25" t="s">
        <v>1057</v>
      </c>
      <c r="R321" s="25">
        <v>1</v>
      </c>
      <c r="S321" s="25"/>
      <c r="T321" s="25"/>
      <c r="U321" s="25"/>
      <c r="V321" s="25" t="s">
        <v>778</v>
      </c>
      <c r="W321" s="25" t="s">
        <v>639</v>
      </c>
      <c r="X321" s="20" t="str">
        <f t="shared" si="21"/>
        <v>一酸化二窒素(N2O)半導体素子等の加工工程でのドライエッチング等におけるN2Oの使用</v>
      </c>
      <c r="Y321" s="20" t="str">
        <f t="shared" si="20"/>
        <v>一酸化二窒素(N2O)半導体素子等の加工工程でのドライエッチング等におけるN2Oの使用</v>
      </c>
      <c r="Z321" s="47"/>
      <c r="AA321" s="20"/>
      <c r="AB321" s="20"/>
      <c r="AC321" s="20"/>
      <c r="AD321" s="20"/>
      <c r="AF321" s="25"/>
      <c r="AG321" s="25"/>
      <c r="AH321" s="25"/>
      <c r="AI321" s="25"/>
      <c r="AJ321" s="25"/>
      <c r="AK321" s="25"/>
    </row>
    <row r="322" spans="12:37">
      <c r="L322" s="25" t="s">
        <v>800</v>
      </c>
      <c r="M322" s="25" t="s">
        <v>521</v>
      </c>
      <c r="N322" s="25" t="s">
        <v>522</v>
      </c>
      <c r="O322" s="25"/>
      <c r="P322" s="25" t="s">
        <v>1029</v>
      </c>
      <c r="Q322" s="25" t="s">
        <v>174</v>
      </c>
      <c r="R322" s="25">
        <v>3.1E-2</v>
      </c>
      <c r="S322" s="25"/>
      <c r="T322" s="25"/>
      <c r="U322" s="25"/>
      <c r="V322" s="25" t="s">
        <v>642</v>
      </c>
      <c r="W322" s="25" t="s">
        <v>641</v>
      </c>
      <c r="X322" s="20" t="str">
        <f t="shared" si="21"/>
        <v>一酸化二窒素(N2O)家畜の排せつ物の管理</v>
      </c>
      <c r="Y322" s="20" t="str">
        <f t="shared" si="20"/>
        <v>一酸化二窒素(N2O)家畜の排せつ物の管理牛(天日乾燥)</v>
      </c>
      <c r="Z322" s="47"/>
      <c r="AA322" s="20"/>
      <c r="AB322" s="20"/>
      <c r="AC322" s="20"/>
      <c r="AD322" s="20"/>
      <c r="AF322" s="25"/>
      <c r="AG322" s="25"/>
      <c r="AH322" s="25"/>
      <c r="AI322" s="25"/>
      <c r="AJ322" s="25"/>
      <c r="AK322" s="25"/>
    </row>
    <row r="323" spans="12:37">
      <c r="L323" s="25" t="s">
        <v>800</v>
      </c>
      <c r="M323" s="25" t="s">
        <v>178</v>
      </c>
      <c r="N323" s="25" t="s">
        <v>524</v>
      </c>
      <c r="O323" s="25"/>
      <c r="P323" s="25" t="s">
        <v>1029</v>
      </c>
      <c r="Q323" s="25" t="s">
        <v>174</v>
      </c>
      <c r="R323" s="25">
        <v>3.1E-2</v>
      </c>
      <c r="S323" s="25"/>
      <c r="T323" s="25"/>
      <c r="U323" s="25"/>
      <c r="V323" s="25"/>
      <c r="W323" s="25" t="s">
        <v>642</v>
      </c>
      <c r="X323" s="20" t="str">
        <f t="shared" si="21"/>
        <v>一酸化二窒素(N2O)家畜の排せつ物の管理</v>
      </c>
      <c r="Y323" s="20" t="str">
        <f t="shared" si="20"/>
        <v>一酸化二窒素(N2O)家畜の排せつ物の管理牛(火力乾燥)</v>
      </c>
      <c r="Z323" s="47"/>
      <c r="AA323" s="20"/>
      <c r="AB323" s="20"/>
      <c r="AC323" s="20"/>
      <c r="AD323" s="20"/>
      <c r="AF323" s="25"/>
      <c r="AG323" s="25"/>
      <c r="AH323" s="25"/>
      <c r="AI323" s="25"/>
      <c r="AJ323" s="25"/>
      <c r="AK323" s="25"/>
    </row>
    <row r="324" spans="12:37">
      <c r="L324" s="25" t="s">
        <v>800</v>
      </c>
      <c r="M324" s="25" t="s">
        <v>178</v>
      </c>
      <c r="N324" s="25" t="s">
        <v>643</v>
      </c>
      <c r="O324" s="25"/>
      <c r="P324" s="25" t="s">
        <v>1029</v>
      </c>
      <c r="Q324" s="25" t="s">
        <v>174</v>
      </c>
      <c r="R324" s="25">
        <v>3.8999999999999998E-3</v>
      </c>
      <c r="S324" s="25"/>
      <c r="T324" s="25"/>
      <c r="U324" s="25"/>
      <c r="V324" s="25"/>
      <c r="W324" s="25"/>
      <c r="X324" s="20" t="str">
        <f t="shared" si="21"/>
        <v>一酸化二窒素(N2O)家畜の排せつ物の管理</v>
      </c>
      <c r="Y324" s="20" t="str">
        <f t="shared" si="20"/>
        <v>一酸化二窒素(N2O)家畜の排せつ物の管理牛(ふんの強制発酵)</v>
      </c>
      <c r="Z324" s="47"/>
      <c r="AA324" s="20"/>
      <c r="AB324" s="20"/>
      <c r="AC324" s="20"/>
      <c r="AD324" s="20"/>
      <c r="AF324" s="25"/>
      <c r="AG324" s="25"/>
      <c r="AH324" s="25"/>
      <c r="AI324" s="25"/>
      <c r="AJ324" s="25"/>
      <c r="AK324" s="25"/>
    </row>
    <row r="325" spans="12:37">
      <c r="L325" s="25" t="s">
        <v>800</v>
      </c>
      <c r="M325" s="25" t="s">
        <v>178</v>
      </c>
      <c r="N325" s="25" t="s">
        <v>644</v>
      </c>
      <c r="O325" s="25"/>
      <c r="P325" s="25" t="s">
        <v>1029</v>
      </c>
      <c r="Q325" s="25" t="s">
        <v>174</v>
      </c>
      <c r="R325" s="25">
        <v>9.4000000000000004E-3</v>
      </c>
      <c r="S325" s="25"/>
      <c r="T325" s="25"/>
      <c r="U325" s="25"/>
      <c r="V325" s="25"/>
      <c r="W325" s="25"/>
      <c r="X325" s="20" t="str">
        <f t="shared" si="21"/>
        <v>一酸化二窒素(N2O)家畜の排せつ物の管理</v>
      </c>
      <c r="Y325" s="20" t="str">
        <f t="shared" si="20"/>
        <v>一酸化二窒素(N2O)家畜の排せつ物の管理牛(尿の強制発酵)</v>
      </c>
      <c r="Z325" s="47"/>
      <c r="AA325" s="20"/>
      <c r="AB325" s="20"/>
      <c r="AC325" s="20"/>
      <c r="AD325" s="20"/>
      <c r="AF325" s="25"/>
      <c r="AG325" s="25"/>
      <c r="AH325" s="25"/>
      <c r="AI325" s="25"/>
      <c r="AJ325" s="25"/>
      <c r="AK325" s="25"/>
    </row>
    <row r="326" spans="12:37">
      <c r="L326" s="25" t="s">
        <v>800</v>
      </c>
      <c r="M326" s="25" t="s">
        <v>178</v>
      </c>
      <c r="N326" s="25" t="s">
        <v>645</v>
      </c>
      <c r="O326" s="25"/>
      <c r="P326" s="25" t="s">
        <v>1029</v>
      </c>
      <c r="Q326" s="25" t="s">
        <v>174</v>
      </c>
      <c r="R326" s="25">
        <v>9.4000000000000004E-3</v>
      </c>
      <c r="S326" s="25"/>
      <c r="T326" s="25"/>
      <c r="U326" s="25"/>
      <c r="V326" s="25"/>
      <c r="W326" s="25"/>
      <c r="X326" s="20" t="str">
        <f t="shared" si="21"/>
        <v>一酸化二窒素(N2O)家畜の排せつ物の管理</v>
      </c>
      <c r="Y326" s="20" t="str">
        <f t="shared" si="20"/>
        <v>一酸化二窒素(N2O)家畜の排せつ物の管理乳用牛(ふん尿混合の強制発酵)</v>
      </c>
      <c r="Z326" s="47"/>
      <c r="AA326" s="20"/>
      <c r="AB326" s="20"/>
      <c r="AC326" s="20"/>
      <c r="AD326" s="20"/>
      <c r="AF326" s="25"/>
      <c r="AG326" s="25"/>
      <c r="AH326" s="25"/>
      <c r="AI326" s="25"/>
      <c r="AJ326" s="25"/>
      <c r="AK326" s="25"/>
    </row>
    <row r="327" spans="12:37">
      <c r="L327" s="25" t="s">
        <v>800</v>
      </c>
      <c r="M327" s="25" t="s">
        <v>178</v>
      </c>
      <c r="N327" s="25" t="s">
        <v>646</v>
      </c>
      <c r="O327" s="25"/>
      <c r="P327" s="25" t="s">
        <v>1029</v>
      </c>
      <c r="Q327" s="25" t="s">
        <v>174</v>
      </c>
      <c r="R327" s="25">
        <v>3.8999999999999998E-3</v>
      </c>
      <c r="S327" s="25"/>
      <c r="T327" s="25"/>
      <c r="U327" s="25"/>
      <c r="V327" s="25"/>
      <c r="W327" s="25"/>
      <c r="X327" s="20" t="str">
        <f t="shared" si="21"/>
        <v>一酸化二窒素(N2O)家畜の排せつ物の管理</v>
      </c>
      <c r="Y327" s="20" t="str">
        <f t="shared" si="20"/>
        <v>一酸化二窒素(N2O)家畜の排せつ物の管理肉用牛(ふん尿混合の強制発酵)</v>
      </c>
      <c r="Z327" s="47"/>
      <c r="AA327" s="20"/>
      <c r="AB327" s="20"/>
      <c r="AC327" s="20"/>
      <c r="AD327" s="20"/>
      <c r="AF327" s="25"/>
      <c r="AG327" s="25"/>
      <c r="AH327" s="25"/>
      <c r="AI327" s="25"/>
      <c r="AJ327" s="25"/>
      <c r="AK327" s="25"/>
    </row>
    <row r="328" spans="12:37">
      <c r="L328" s="25" t="s">
        <v>800</v>
      </c>
      <c r="M328" s="25" t="s">
        <v>178</v>
      </c>
      <c r="N328" s="25" t="s">
        <v>527</v>
      </c>
      <c r="O328" s="25"/>
      <c r="P328" s="25" t="s">
        <v>1029</v>
      </c>
      <c r="Q328" s="25" t="s">
        <v>174</v>
      </c>
      <c r="R328" s="25">
        <v>3.7999999999999999E-2</v>
      </c>
      <c r="S328" s="25"/>
      <c r="T328" s="25"/>
      <c r="U328" s="25"/>
      <c r="V328" s="25"/>
      <c r="W328" s="25"/>
      <c r="X328" s="20" t="str">
        <f t="shared" si="21"/>
        <v>一酸化二窒素(N2O)家畜の排せつ物の管理</v>
      </c>
      <c r="Y328" s="20" t="str">
        <f t="shared" si="20"/>
        <v>一酸化二窒素(N2O)家畜の排せつ物の管理乳用牛(堆積発酵)</v>
      </c>
      <c r="Z328" s="47"/>
      <c r="AA328" s="20"/>
      <c r="AB328" s="20"/>
      <c r="AC328" s="20"/>
      <c r="AD328" s="20"/>
      <c r="AF328" s="25"/>
      <c r="AG328" s="25"/>
      <c r="AH328" s="25"/>
      <c r="AI328" s="25"/>
      <c r="AJ328" s="25"/>
      <c r="AK328" s="25"/>
    </row>
    <row r="329" spans="12:37">
      <c r="L329" s="25" t="s">
        <v>800</v>
      </c>
      <c r="M329" s="25" t="s">
        <v>178</v>
      </c>
      <c r="N329" s="25" t="s">
        <v>528</v>
      </c>
      <c r="O329" s="25"/>
      <c r="P329" s="25" t="s">
        <v>1029</v>
      </c>
      <c r="Q329" s="25" t="s">
        <v>174</v>
      </c>
      <c r="R329" s="25">
        <v>2.5000000000000001E-2</v>
      </c>
      <c r="S329" s="25"/>
      <c r="T329" s="25"/>
      <c r="U329" s="25"/>
      <c r="V329" s="25"/>
      <c r="W329" s="25"/>
      <c r="X329" s="20" t="str">
        <f t="shared" si="21"/>
        <v>一酸化二窒素(N2O)家畜の排せつ物の管理</v>
      </c>
      <c r="Y329" s="20" t="str">
        <f t="shared" si="20"/>
        <v>一酸化二窒素(N2O)家畜の排せつ物の管理肉用牛(堆積発酵)</v>
      </c>
      <c r="Z329" s="47"/>
      <c r="AA329" s="20"/>
      <c r="AB329" s="20"/>
      <c r="AC329" s="20"/>
      <c r="AD329" s="20"/>
      <c r="AF329" s="25"/>
      <c r="AG329" s="25"/>
      <c r="AH329" s="25"/>
      <c r="AI329" s="25"/>
      <c r="AJ329" s="25"/>
      <c r="AK329" s="25"/>
    </row>
    <row r="330" spans="12:37">
      <c r="L330" s="25" t="s">
        <v>800</v>
      </c>
      <c r="M330" s="25" t="s">
        <v>178</v>
      </c>
      <c r="N330" s="25" t="s">
        <v>529</v>
      </c>
      <c r="O330" s="25"/>
      <c r="P330" s="25" t="s">
        <v>1029</v>
      </c>
      <c r="Q330" s="25" t="s">
        <v>174</v>
      </c>
      <c r="R330" s="25">
        <v>1.6000000000000001E-3</v>
      </c>
      <c r="S330" s="25"/>
      <c r="T330" s="25"/>
      <c r="U330" s="25"/>
      <c r="V330" s="25"/>
      <c r="W330" s="25"/>
      <c r="X330" s="20" t="str">
        <f t="shared" si="21"/>
        <v>一酸化二窒素(N2O)家畜の排せつ物の管理</v>
      </c>
      <c r="Y330" s="20" t="str">
        <f t="shared" si="20"/>
        <v>一酸化二窒素(N2O)家畜の排せつ物の管理牛(焼却)</v>
      </c>
      <c r="Z330" s="47"/>
      <c r="AA330" s="20"/>
      <c r="AB330" s="20"/>
      <c r="AC330" s="20"/>
      <c r="AD330" s="20"/>
      <c r="AF330" s="25"/>
      <c r="AG330" s="25"/>
      <c r="AH330" s="25"/>
      <c r="AI330" s="25"/>
      <c r="AJ330" s="25"/>
      <c r="AK330" s="25"/>
    </row>
    <row r="331" spans="12:37">
      <c r="L331" s="25" t="s">
        <v>800</v>
      </c>
      <c r="M331" s="25" t="s">
        <v>178</v>
      </c>
      <c r="N331" s="25" t="s">
        <v>530</v>
      </c>
      <c r="O331" s="25"/>
      <c r="P331" s="25" t="s">
        <v>1029</v>
      </c>
      <c r="Q331" s="25" t="s">
        <v>174</v>
      </c>
      <c r="R331" s="25">
        <v>4.4999999999999998E-2</v>
      </c>
      <c r="S331" s="25"/>
      <c r="T331" s="25"/>
      <c r="U331" s="25"/>
      <c r="V331" s="25"/>
      <c r="W331" s="25"/>
      <c r="X331" s="20" t="str">
        <f t="shared" si="21"/>
        <v>一酸化二窒素(N2O)家畜の排せつ物の管理</v>
      </c>
      <c r="Y331" s="20" t="str">
        <f t="shared" si="20"/>
        <v>一酸化二窒素(N2O)家畜の排せつ物の管理牛(浄化)</v>
      </c>
      <c r="Z331" s="47"/>
      <c r="AA331" s="20"/>
      <c r="AB331" s="20"/>
      <c r="AC331" s="20"/>
      <c r="AD331" s="20"/>
      <c r="AF331" s="25"/>
      <c r="AG331" s="25"/>
      <c r="AH331" s="25"/>
      <c r="AI331" s="25"/>
      <c r="AJ331" s="25"/>
      <c r="AK331" s="25"/>
    </row>
    <row r="332" spans="12:37">
      <c r="L332" s="25" t="s">
        <v>800</v>
      </c>
      <c r="M332" s="25" t="s">
        <v>178</v>
      </c>
      <c r="N332" s="25" t="s">
        <v>531</v>
      </c>
      <c r="O332" s="25"/>
      <c r="P332" s="25" t="s">
        <v>1029</v>
      </c>
      <c r="Q332" s="25" t="s">
        <v>174</v>
      </c>
      <c r="R332" s="25">
        <v>3.1E-4</v>
      </c>
      <c r="S332" s="25"/>
      <c r="T332" s="25"/>
      <c r="U332" s="25"/>
      <c r="V332" s="25"/>
      <c r="W332" s="25"/>
      <c r="X332" s="20" t="str">
        <f t="shared" si="21"/>
        <v>一酸化二窒素(N2O)家畜の排せつ物の管理</v>
      </c>
      <c r="Y332" s="20" t="str">
        <f t="shared" si="20"/>
        <v>一酸化二窒素(N2O)家畜の排せつ物の管理乳用牛(貯留)</v>
      </c>
      <c r="Z332" s="47"/>
      <c r="AA332" s="20"/>
      <c r="AB332" s="20"/>
      <c r="AC332" s="20"/>
      <c r="AD332" s="20"/>
      <c r="AF332" s="25"/>
      <c r="AG332" s="25"/>
      <c r="AH332" s="25"/>
      <c r="AI332" s="25"/>
      <c r="AJ332" s="25"/>
      <c r="AK332" s="25"/>
    </row>
    <row r="333" spans="12:37">
      <c r="L333" s="25" t="s">
        <v>800</v>
      </c>
      <c r="M333" s="25" t="s">
        <v>178</v>
      </c>
      <c r="N333" s="25" t="s">
        <v>532</v>
      </c>
      <c r="O333" s="25"/>
      <c r="P333" s="25" t="s">
        <v>1029</v>
      </c>
      <c r="Q333" s="25" t="s">
        <v>174</v>
      </c>
      <c r="R333" s="25">
        <v>0</v>
      </c>
      <c r="S333" s="25"/>
      <c r="T333" s="25"/>
      <c r="U333" s="25"/>
      <c r="V333" s="25"/>
      <c r="W333" s="25"/>
      <c r="X333" s="20" t="str">
        <f t="shared" si="21"/>
        <v>一酸化二窒素(N2O)家畜の排せつ物の管理</v>
      </c>
      <c r="Y333" s="20" t="str">
        <f t="shared" si="20"/>
        <v>一酸化二窒素(N2O)家畜の排せつ物の管理肉用牛(貯留)</v>
      </c>
      <c r="Z333" s="47"/>
      <c r="AA333" s="20"/>
      <c r="AB333" s="20"/>
      <c r="AC333" s="20"/>
      <c r="AD333" s="20"/>
      <c r="AF333" s="25"/>
      <c r="AG333" s="25"/>
      <c r="AH333" s="25"/>
      <c r="AI333" s="25"/>
      <c r="AJ333" s="25"/>
      <c r="AK333" s="25"/>
    </row>
    <row r="334" spans="12:37">
      <c r="L334" s="25" t="s">
        <v>800</v>
      </c>
      <c r="M334" s="25" t="s">
        <v>178</v>
      </c>
      <c r="N334" s="25" t="s">
        <v>533</v>
      </c>
      <c r="O334" s="25"/>
      <c r="P334" s="25" t="s">
        <v>1029</v>
      </c>
      <c r="Q334" s="25" t="s">
        <v>174</v>
      </c>
      <c r="R334" s="34">
        <v>3.7999999999999999E-2</v>
      </c>
      <c r="S334" s="25"/>
      <c r="T334" s="25"/>
      <c r="U334" s="25"/>
      <c r="V334" s="25"/>
      <c r="W334" s="25"/>
      <c r="X334" s="20" t="str">
        <f t="shared" si="21"/>
        <v>一酸化二窒素(N2O)家畜の排せつ物の管理</v>
      </c>
      <c r="Y334" s="20" t="str">
        <f t="shared" si="20"/>
        <v>一酸化二窒素(N2O)家畜の排せつ物の管理乳用牛(ふんのメタン発酵)</v>
      </c>
      <c r="Z334" s="47"/>
      <c r="AA334" s="20"/>
      <c r="AB334" s="20"/>
      <c r="AC334" s="20"/>
      <c r="AD334" s="20"/>
      <c r="AF334" s="25"/>
      <c r="AG334" s="25"/>
      <c r="AH334" s="25"/>
      <c r="AI334" s="25"/>
      <c r="AJ334" s="25"/>
      <c r="AK334" s="25"/>
    </row>
    <row r="335" spans="12:37">
      <c r="L335" s="25" t="s">
        <v>800</v>
      </c>
      <c r="M335" s="25" t="s">
        <v>178</v>
      </c>
      <c r="N335" s="25" t="s">
        <v>534</v>
      </c>
      <c r="O335" s="25"/>
      <c r="P335" s="25" t="s">
        <v>1029</v>
      </c>
      <c r="Q335" s="25" t="s">
        <v>174</v>
      </c>
      <c r="R335" s="25">
        <v>2.5000000000000001E-2</v>
      </c>
      <c r="S335" s="25"/>
      <c r="T335" s="25"/>
      <c r="U335" s="25"/>
      <c r="V335" s="25"/>
      <c r="W335" s="25"/>
      <c r="X335" s="20" t="str">
        <f t="shared" si="21"/>
        <v>一酸化二窒素(N2O)家畜の排せつ物の管理</v>
      </c>
      <c r="Y335" s="20" t="str">
        <f t="shared" si="20"/>
        <v>一酸化二窒素(N2O)家畜の排せつ物の管理肉用牛(ふんのメタン発酵)</v>
      </c>
      <c r="Z335" s="47"/>
      <c r="AA335" s="20"/>
      <c r="AB335" s="20"/>
      <c r="AC335" s="20"/>
      <c r="AD335" s="20"/>
      <c r="AF335" s="25"/>
      <c r="AG335" s="25"/>
      <c r="AH335" s="25"/>
      <c r="AI335" s="25"/>
      <c r="AJ335" s="25"/>
      <c r="AK335" s="25"/>
    </row>
    <row r="336" spans="12:37">
      <c r="L336" s="25" t="s">
        <v>800</v>
      </c>
      <c r="M336" s="25" t="s">
        <v>178</v>
      </c>
      <c r="N336" s="25" t="s">
        <v>535</v>
      </c>
      <c r="O336" s="25"/>
      <c r="P336" s="25" t="s">
        <v>1029</v>
      </c>
      <c r="Q336" s="25" t="s">
        <v>174</v>
      </c>
      <c r="R336" s="25">
        <v>2.3999999999999998E-3</v>
      </c>
      <c r="S336" s="25"/>
      <c r="T336" s="25"/>
      <c r="U336" s="25"/>
      <c r="V336" s="25"/>
      <c r="W336" s="25"/>
      <c r="X336" s="20" t="str">
        <f t="shared" si="21"/>
        <v>一酸化二窒素(N2O)家畜の排せつ物の管理</v>
      </c>
      <c r="Y336" s="20" t="str">
        <f t="shared" si="20"/>
        <v>一酸化二窒素(N2O)家畜の排せつ物の管理乳用牛(尿又はふん尿混合のメタン発酵)</v>
      </c>
      <c r="Z336" s="47"/>
      <c r="AA336" s="20"/>
      <c r="AB336" s="20"/>
      <c r="AC336" s="20"/>
      <c r="AD336" s="20"/>
      <c r="AF336" s="25"/>
      <c r="AG336" s="25"/>
      <c r="AH336" s="25"/>
      <c r="AI336" s="25"/>
      <c r="AJ336" s="25"/>
      <c r="AK336" s="25"/>
    </row>
    <row r="337" spans="12:37">
      <c r="L337" s="25" t="s">
        <v>800</v>
      </c>
      <c r="M337" s="25" t="s">
        <v>178</v>
      </c>
      <c r="N337" s="25" t="s">
        <v>536</v>
      </c>
      <c r="O337" s="25"/>
      <c r="P337" s="25" t="s">
        <v>1029</v>
      </c>
      <c r="Q337" s="25" t="s">
        <v>174</v>
      </c>
      <c r="R337" s="25">
        <v>2.3999999999999998E-3</v>
      </c>
      <c r="S337" s="25"/>
      <c r="T337" s="25"/>
      <c r="U337" s="25"/>
      <c r="V337" s="25"/>
      <c r="W337" s="25"/>
      <c r="X337" s="20" t="str">
        <f t="shared" si="21"/>
        <v>一酸化二窒素(N2O)家畜の排せつ物の管理</v>
      </c>
      <c r="Y337" s="20" t="str">
        <f t="shared" si="20"/>
        <v>一酸化二窒素(N2O)家畜の排せつ物の管理肉用牛(尿又はふん尿混合のメタン発酵)</v>
      </c>
      <c r="Z337" s="47"/>
      <c r="AA337" s="20"/>
      <c r="AB337" s="20"/>
      <c r="AC337" s="20"/>
      <c r="AD337" s="20"/>
      <c r="AF337" s="25"/>
      <c r="AG337" s="25"/>
      <c r="AH337" s="25"/>
      <c r="AI337" s="25"/>
      <c r="AJ337" s="25"/>
      <c r="AK337" s="25"/>
    </row>
    <row r="338" spans="12:37">
      <c r="L338" s="25" t="s">
        <v>800</v>
      </c>
      <c r="M338" s="25" t="s">
        <v>178</v>
      </c>
      <c r="N338" s="25" t="s">
        <v>537</v>
      </c>
      <c r="O338" s="25"/>
      <c r="P338" s="25" t="s">
        <v>1029</v>
      </c>
      <c r="Q338" s="25" t="s">
        <v>174</v>
      </c>
      <c r="R338" s="25">
        <v>3.1E-4</v>
      </c>
      <c r="S338" s="25"/>
      <c r="T338" s="25"/>
      <c r="U338" s="25"/>
      <c r="V338" s="25"/>
      <c r="W338" s="25"/>
      <c r="X338" s="20" t="str">
        <f t="shared" si="21"/>
        <v>一酸化二窒素(N2O)家畜の排せつ物の管理</v>
      </c>
      <c r="Y338" s="20" t="str">
        <f t="shared" si="20"/>
        <v>一酸化二窒素(N2O)家畜の排せつ物の管理乳用牛(産業廃棄物処理)</v>
      </c>
      <c r="Z338" s="47"/>
      <c r="AA338" s="20"/>
      <c r="AB338" s="20"/>
      <c r="AC338" s="20"/>
      <c r="AD338" s="20"/>
      <c r="AF338" s="25"/>
      <c r="AG338" s="25"/>
      <c r="AH338" s="25"/>
      <c r="AI338" s="25"/>
      <c r="AJ338" s="25"/>
      <c r="AK338" s="25"/>
    </row>
    <row r="339" spans="12:37">
      <c r="L339" s="25" t="s">
        <v>800</v>
      </c>
      <c r="M339" s="25" t="s">
        <v>178</v>
      </c>
      <c r="N339" s="25" t="s">
        <v>538</v>
      </c>
      <c r="O339" s="25"/>
      <c r="P339" s="25" t="s">
        <v>1029</v>
      </c>
      <c r="Q339" s="25" t="s">
        <v>174</v>
      </c>
      <c r="R339" s="25">
        <v>0</v>
      </c>
      <c r="S339" s="25"/>
      <c r="T339" s="25"/>
      <c r="U339" s="25"/>
      <c r="V339" s="25"/>
      <c r="W339" s="25"/>
      <c r="X339" s="20" t="str">
        <f t="shared" si="21"/>
        <v>一酸化二窒素(N2O)家畜の排せつ物の管理</v>
      </c>
      <c r="Y339" s="20" t="str">
        <f t="shared" si="20"/>
        <v>一酸化二窒素(N2O)家畜の排せつ物の管理肉用牛(産業廃棄物処理)</v>
      </c>
      <c r="Z339" s="47"/>
      <c r="AA339" s="20"/>
      <c r="AB339" s="20"/>
      <c r="AC339" s="20"/>
      <c r="AD339" s="20"/>
      <c r="AF339" s="25"/>
      <c r="AG339" s="25"/>
      <c r="AH339" s="25"/>
      <c r="AI339" s="25"/>
      <c r="AJ339" s="25"/>
      <c r="AK339" s="25"/>
    </row>
    <row r="340" spans="12:37">
      <c r="L340" s="25" t="s">
        <v>800</v>
      </c>
      <c r="M340" s="25" t="s">
        <v>178</v>
      </c>
      <c r="N340" s="25" t="s">
        <v>539</v>
      </c>
      <c r="O340" s="25"/>
      <c r="P340" s="25" t="s">
        <v>1029</v>
      </c>
      <c r="Q340" s="25" t="s">
        <v>174</v>
      </c>
      <c r="R340" s="25">
        <v>3.7999999999999999E-2</v>
      </c>
      <c r="S340" s="25"/>
      <c r="T340" s="25"/>
      <c r="U340" s="25"/>
      <c r="V340" s="25"/>
      <c r="W340" s="25"/>
      <c r="X340" s="20" t="str">
        <f t="shared" si="21"/>
        <v>一酸化二窒素(N2O)家畜の排せつ物の管理</v>
      </c>
      <c r="Y340" s="20" t="str">
        <f t="shared" si="20"/>
        <v>一酸化二窒素(N2O)家畜の排せつ物の管理乳用牛(ふんのその他処理)</v>
      </c>
      <c r="Z340" s="47"/>
      <c r="AA340" s="20"/>
      <c r="AB340" s="20"/>
      <c r="AC340" s="20"/>
      <c r="AD340" s="20"/>
      <c r="AF340" s="25"/>
      <c r="AG340" s="25"/>
      <c r="AH340" s="25"/>
      <c r="AI340" s="25"/>
      <c r="AJ340" s="25"/>
      <c r="AK340" s="25"/>
    </row>
    <row r="341" spans="12:37">
      <c r="L341" s="25" t="s">
        <v>800</v>
      </c>
      <c r="M341" s="25" t="s">
        <v>178</v>
      </c>
      <c r="N341" s="25" t="s">
        <v>540</v>
      </c>
      <c r="O341" s="25"/>
      <c r="P341" s="25" t="s">
        <v>1029</v>
      </c>
      <c r="Q341" s="25" t="s">
        <v>174</v>
      </c>
      <c r="R341" s="25">
        <v>3.1E-2</v>
      </c>
      <c r="S341" s="25"/>
      <c r="T341" s="25"/>
      <c r="U341" s="25"/>
      <c r="V341" s="25"/>
      <c r="W341" s="25"/>
      <c r="X341" s="20" t="str">
        <f t="shared" si="21"/>
        <v>一酸化二窒素(N2O)家畜の排せつ物の管理</v>
      </c>
      <c r="Y341" s="20" t="str">
        <f t="shared" si="20"/>
        <v>一酸化二窒素(N2O)家畜の排せつ物の管理肉用牛(ふんのその他処理)</v>
      </c>
      <c r="Z341" s="47"/>
      <c r="AA341" s="20"/>
      <c r="AB341" s="20"/>
      <c r="AC341" s="20"/>
      <c r="AD341" s="20"/>
      <c r="AF341" s="25"/>
      <c r="AG341" s="25"/>
      <c r="AH341" s="25"/>
      <c r="AI341" s="25"/>
      <c r="AJ341" s="25"/>
      <c r="AK341" s="25"/>
    </row>
    <row r="342" spans="12:37">
      <c r="L342" s="25" t="s">
        <v>800</v>
      </c>
      <c r="M342" s="25" t="s">
        <v>178</v>
      </c>
      <c r="N342" s="25" t="s">
        <v>541</v>
      </c>
      <c r="O342" s="25"/>
      <c r="P342" s="25" t="s">
        <v>1029</v>
      </c>
      <c r="Q342" s="25" t="s">
        <v>174</v>
      </c>
      <c r="R342" s="25">
        <v>4.4999999999999998E-2</v>
      </c>
      <c r="S342" s="25"/>
      <c r="T342" s="25"/>
      <c r="U342" s="25"/>
      <c r="V342" s="25"/>
      <c r="W342" s="25"/>
      <c r="X342" s="20" t="str">
        <f t="shared" si="21"/>
        <v>一酸化二窒素(N2O)家畜の排せつ物の管理</v>
      </c>
      <c r="Y342" s="20" t="str">
        <f t="shared" si="20"/>
        <v>一酸化二窒素(N2O)家畜の排せつ物の管理乳用牛(尿又はふん尿混合のその他処理)</v>
      </c>
      <c r="Z342" s="47"/>
      <c r="AA342" s="20"/>
      <c r="AB342" s="20"/>
      <c r="AC342" s="20"/>
      <c r="AD342" s="20"/>
      <c r="AF342" s="25"/>
      <c r="AG342" s="25"/>
      <c r="AH342" s="25"/>
      <c r="AI342" s="25"/>
      <c r="AJ342" s="25"/>
      <c r="AK342" s="25"/>
    </row>
    <row r="343" spans="12:37">
      <c r="L343" s="25" t="s">
        <v>800</v>
      </c>
      <c r="M343" s="25" t="s">
        <v>178</v>
      </c>
      <c r="N343" s="25" t="s">
        <v>542</v>
      </c>
      <c r="O343" s="25"/>
      <c r="P343" s="25" t="s">
        <v>1029</v>
      </c>
      <c r="Q343" s="25" t="s">
        <v>174</v>
      </c>
      <c r="R343" s="25">
        <v>4.4999999999999998E-2</v>
      </c>
      <c r="S343" s="25"/>
      <c r="T343" s="25"/>
      <c r="U343" s="25"/>
      <c r="V343" s="25"/>
      <c r="W343" s="25"/>
      <c r="X343" s="20" t="str">
        <f t="shared" si="21"/>
        <v>一酸化二窒素(N2O)家畜の排せつ物の管理</v>
      </c>
      <c r="Y343" s="20" t="str">
        <f t="shared" si="20"/>
        <v>一酸化二窒素(N2O)家畜の排せつ物の管理肉用牛(尿又はふん尿混合のその他処理)</v>
      </c>
      <c r="Z343" s="47"/>
      <c r="AA343" s="20"/>
      <c r="AB343" s="20"/>
      <c r="AC343" s="20"/>
      <c r="AD343" s="20"/>
      <c r="AF343" s="25"/>
      <c r="AG343" s="25"/>
      <c r="AH343" s="25"/>
      <c r="AI343" s="25"/>
      <c r="AJ343" s="25"/>
      <c r="AK343" s="25"/>
    </row>
    <row r="344" spans="12:37">
      <c r="L344" s="25" t="s">
        <v>800</v>
      </c>
      <c r="M344" s="25" t="s">
        <v>178</v>
      </c>
      <c r="N344" s="25" t="s">
        <v>543</v>
      </c>
      <c r="O344" s="25"/>
      <c r="P344" s="25" t="s">
        <v>1029</v>
      </c>
      <c r="Q344" s="25" t="s">
        <v>174</v>
      </c>
      <c r="R344" s="25">
        <v>3.1E-2</v>
      </c>
      <c r="S344" s="25"/>
      <c r="T344" s="25"/>
      <c r="U344" s="25"/>
      <c r="V344" s="25"/>
      <c r="W344" s="25"/>
      <c r="X344" s="20" t="str">
        <f t="shared" si="21"/>
        <v>一酸化二窒素(N2O)家畜の排せつ物の管理</v>
      </c>
      <c r="Y344" s="20" t="str">
        <f t="shared" si="20"/>
        <v>一酸化二窒素(N2O)家畜の排せつ物の管理豚(天日乾燥)</v>
      </c>
      <c r="Z344" s="47"/>
      <c r="AA344" s="20"/>
      <c r="AB344" s="20"/>
      <c r="AC344" s="20"/>
      <c r="AD344" s="20"/>
      <c r="AF344" s="25"/>
      <c r="AG344" s="25"/>
      <c r="AH344" s="25"/>
      <c r="AI344" s="25"/>
      <c r="AJ344" s="25"/>
      <c r="AK344" s="25"/>
    </row>
    <row r="345" spans="12:37">
      <c r="L345" s="25" t="s">
        <v>800</v>
      </c>
      <c r="M345" s="25" t="s">
        <v>178</v>
      </c>
      <c r="N345" s="25" t="s">
        <v>544</v>
      </c>
      <c r="O345" s="25"/>
      <c r="P345" s="25" t="s">
        <v>1029</v>
      </c>
      <c r="Q345" s="25" t="s">
        <v>174</v>
      </c>
      <c r="R345" s="25">
        <v>3.1E-2</v>
      </c>
      <c r="S345" s="25"/>
      <c r="T345" s="25"/>
      <c r="U345" s="25"/>
      <c r="V345" s="25"/>
      <c r="W345" s="25"/>
      <c r="X345" s="20" t="str">
        <f t="shared" si="21"/>
        <v>一酸化二窒素(N2O)家畜の排せつ物の管理</v>
      </c>
      <c r="Y345" s="20" t="str">
        <f t="shared" si="20"/>
        <v>一酸化二窒素(N2O)家畜の排せつ物の管理豚(火力乾燥)</v>
      </c>
      <c r="Z345" s="47"/>
      <c r="AA345" s="20"/>
      <c r="AB345" s="20"/>
      <c r="AC345" s="20"/>
      <c r="AD345" s="20"/>
      <c r="AF345" s="25"/>
      <c r="AG345" s="25"/>
      <c r="AH345" s="25"/>
      <c r="AI345" s="25"/>
      <c r="AJ345" s="25"/>
      <c r="AK345" s="25"/>
    </row>
    <row r="346" spans="12:37">
      <c r="L346" s="25" t="s">
        <v>800</v>
      </c>
      <c r="M346" s="25" t="s">
        <v>178</v>
      </c>
      <c r="N346" s="25" t="s">
        <v>647</v>
      </c>
      <c r="O346" s="25"/>
      <c r="P346" s="25" t="s">
        <v>1029</v>
      </c>
      <c r="Q346" s="25" t="s">
        <v>174</v>
      </c>
      <c r="R346" s="25">
        <v>2.5000000000000001E-3</v>
      </c>
      <c r="S346" s="25"/>
      <c r="T346" s="25"/>
      <c r="U346" s="25"/>
      <c r="V346" s="25"/>
      <c r="W346" s="25"/>
      <c r="X346" s="20" t="str">
        <f t="shared" si="21"/>
        <v>一酸化二窒素(N2O)家畜の排せつ物の管理</v>
      </c>
      <c r="Y346" s="20" t="str">
        <f t="shared" si="20"/>
        <v>一酸化二窒素(N2O)家畜の排せつ物の管理豚(ふんの強制発酵)</v>
      </c>
      <c r="Z346" s="47"/>
      <c r="AA346" s="20"/>
      <c r="AB346" s="20"/>
      <c r="AC346" s="20"/>
      <c r="AD346" s="20"/>
      <c r="AF346" s="25"/>
      <c r="AG346" s="25"/>
      <c r="AH346" s="25"/>
      <c r="AI346" s="25"/>
      <c r="AJ346" s="25"/>
      <c r="AK346" s="25"/>
    </row>
    <row r="347" spans="12:37">
      <c r="L347" s="25" t="s">
        <v>800</v>
      </c>
      <c r="M347" s="25" t="s">
        <v>178</v>
      </c>
      <c r="N347" s="25" t="s">
        <v>546</v>
      </c>
      <c r="O347" s="25"/>
      <c r="P347" s="25" t="s">
        <v>1029</v>
      </c>
      <c r="Q347" s="25" t="s">
        <v>174</v>
      </c>
      <c r="R347" s="25">
        <v>9.4000000000000004E-3</v>
      </c>
      <c r="S347" s="25"/>
      <c r="T347" s="25"/>
      <c r="U347" s="25"/>
      <c r="V347" s="25"/>
      <c r="W347" s="25"/>
      <c r="X347" s="20" t="str">
        <f t="shared" si="21"/>
        <v>一酸化二窒素(N2O)家畜の排せつ物の管理</v>
      </c>
      <c r="Y347" s="20" t="str">
        <f t="shared" si="20"/>
        <v>一酸化二窒素(N2O)家畜の排せつ物の管理豚(尿の強制発酵)</v>
      </c>
      <c r="Z347" s="47"/>
      <c r="AA347" s="20"/>
      <c r="AB347" s="20"/>
      <c r="AC347" s="20"/>
      <c r="AD347" s="20"/>
      <c r="AF347" s="25"/>
      <c r="AG347" s="25"/>
      <c r="AH347" s="25"/>
      <c r="AI347" s="25"/>
      <c r="AJ347" s="25"/>
      <c r="AK347" s="25"/>
    </row>
    <row r="348" spans="12:37">
      <c r="L348" s="25" t="s">
        <v>800</v>
      </c>
      <c r="M348" s="25" t="s">
        <v>178</v>
      </c>
      <c r="N348" s="25" t="s">
        <v>648</v>
      </c>
      <c r="O348" s="25"/>
      <c r="P348" s="25" t="s">
        <v>1029</v>
      </c>
      <c r="Q348" s="25" t="s">
        <v>174</v>
      </c>
      <c r="R348" s="25">
        <v>2.5000000000000001E-3</v>
      </c>
      <c r="S348" s="25"/>
      <c r="T348" s="25"/>
      <c r="U348" s="25"/>
      <c r="V348" s="25"/>
      <c r="W348" s="25"/>
      <c r="X348" s="20" t="str">
        <f t="shared" si="21"/>
        <v>一酸化二窒素(N2O)家畜の排せつ物の管理</v>
      </c>
      <c r="Y348" s="20" t="str">
        <f t="shared" si="20"/>
        <v>一酸化二窒素(N2O)家畜の排せつ物の管理豚(ふん尿混合の強制発酵)</v>
      </c>
      <c r="Z348" s="47"/>
      <c r="AA348" s="20"/>
      <c r="AB348" s="20"/>
      <c r="AC348" s="20"/>
      <c r="AD348" s="20"/>
      <c r="AF348" s="25"/>
      <c r="AG348" s="25"/>
      <c r="AH348" s="25"/>
      <c r="AI348" s="25"/>
      <c r="AJ348" s="25"/>
      <c r="AK348" s="25"/>
    </row>
    <row r="349" spans="12:37">
      <c r="L349" s="25" t="s">
        <v>800</v>
      </c>
      <c r="M349" s="25" t="s">
        <v>178</v>
      </c>
      <c r="N349" s="25" t="s">
        <v>547</v>
      </c>
      <c r="O349" s="25"/>
      <c r="P349" s="25" t="s">
        <v>1029</v>
      </c>
      <c r="Q349" s="25" t="s">
        <v>174</v>
      </c>
      <c r="R349" s="25">
        <v>3.9E-2</v>
      </c>
      <c r="S349" s="25"/>
      <c r="T349" s="25"/>
      <c r="U349" s="25"/>
      <c r="V349" s="25"/>
      <c r="W349" s="25"/>
      <c r="X349" s="20" t="str">
        <f t="shared" si="21"/>
        <v>一酸化二窒素(N2O)家畜の排せつ物の管理</v>
      </c>
      <c r="Y349" s="20" t="str">
        <f t="shared" si="20"/>
        <v>一酸化二窒素(N2O)家畜の排せつ物の管理豚(堆積発酵)</v>
      </c>
      <c r="Z349" s="47"/>
      <c r="AA349" s="20"/>
      <c r="AB349" s="20"/>
      <c r="AC349" s="20"/>
      <c r="AD349" s="20"/>
      <c r="AF349" s="25"/>
      <c r="AG349" s="25"/>
      <c r="AH349" s="25"/>
      <c r="AI349" s="25"/>
      <c r="AJ349" s="25"/>
      <c r="AK349" s="25"/>
    </row>
    <row r="350" spans="12:37">
      <c r="L350" s="25" t="s">
        <v>800</v>
      </c>
      <c r="M350" s="25" t="s">
        <v>178</v>
      </c>
      <c r="N350" s="25" t="s">
        <v>548</v>
      </c>
      <c r="O350" s="25"/>
      <c r="P350" s="25" t="s">
        <v>1029</v>
      </c>
      <c r="Q350" s="25" t="s">
        <v>174</v>
      </c>
      <c r="R350" s="25">
        <v>1.6000000000000001E-3</v>
      </c>
      <c r="S350" s="25"/>
      <c r="T350" s="25"/>
      <c r="U350" s="25"/>
      <c r="V350" s="25"/>
      <c r="W350" s="25"/>
      <c r="X350" s="20" t="str">
        <f t="shared" si="21"/>
        <v>一酸化二窒素(N2O)家畜の排せつ物の管理</v>
      </c>
      <c r="Y350" s="20" t="str">
        <f t="shared" si="20"/>
        <v>一酸化二窒素(N2O)家畜の排せつ物の管理豚(焼却)</v>
      </c>
      <c r="Z350" s="47"/>
      <c r="AA350" s="20"/>
      <c r="AB350" s="20"/>
      <c r="AC350" s="20"/>
      <c r="AD350" s="20"/>
      <c r="AF350" s="25"/>
      <c r="AG350" s="25"/>
      <c r="AH350" s="25"/>
      <c r="AI350" s="25"/>
      <c r="AJ350" s="25"/>
      <c r="AK350" s="25"/>
    </row>
    <row r="351" spans="12:37">
      <c r="L351" s="25" t="s">
        <v>800</v>
      </c>
      <c r="M351" s="25" t="s">
        <v>178</v>
      </c>
      <c r="N351" s="25" t="s">
        <v>549</v>
      </c>
      <c r="O351" s="25"/>
      <c r="P351" s="25" t="s">
        <v>1029</v>
      </c>
      <c r="Q351" s="25" t="s">
        <v>174</v>
      </c>
      <c r="R351" s="25">
        <v>4.4999999999999998E-2</v>
      </c>
      <c r="S351" s="25"/>
      <c r="T351" s="25"/>
      <c r="U351" s="25"/>
      <c r="V351" s="25"/>
      <c r="W351" s="25"/>
      <c r="X351" s="20" t="str">
        <f t="shared" si="21"/>
        <v>一酸化二窒素(N2O)家畜の排せつ物の管理</v>
      </c>
      <c r="Y351" s="20" t="str">
        <f t="shared" si="20"/>
        <v>一酸化二窒素(N2O)家畜の排せつ物の管理豚(浄化)</v>
      </c>
      <c r="Z351" s="47"/>
      <c r="AA351" s="45"/>
      <c r="AB351" s="45"/>
      <c r="AC351" s="45"/>
      <c r="AD351" s="45"/>
      <c r="AF351" s="25"/>
      <c r="AG351" s="25"/>
      <c r="AH351" s="25"/>
      <c r="AI351" s="25"/>
      <c r="AJ351" s="25"/>
      <c r="AK351" s="25"/>
    </row>
    <row r="352" spans="12:37">
      <c r="L352" s="25" t="s">
        <v>800</v>
      </c>
      <c r="M352" s="25" t="s">
        <v>178</v>
      </c>
      <c r="N352" s="25" t="s">
        <v>550</v>
      </c>
      <c r="O352" s="25"/>
      <c r="P352" s="25" t="s">
        <v>1029</v>
      </c>
      <c r="Q352" s="25" t="s">
        <v>174</v>
      </c>
      <c r="R352" s="25">
        <v>0</v>
      </c>
      <c r="S352" s="25"/>
      <c r="T352" s="25"/>
      <c r="U352" s="25"/>
      <c r="V352" s="25"/>
      <c r="W352" s="25"/>
      <c r="X352" s="20" t="str">
        <f t="shared" si="21"/>
        <v>一酸化二窒素(N2O)家畜の排せつ物の管理</v>
      </c>
      <c r="Y352" s="20" t="str">
        <f t="shared" si="20"/>
        <v>一酸化二窒素(N2O)家畜の排せつ物の管理豚(貯留)</v>
      </c>
      <c r="Z352" s="47"/>
      <c r="AA352" s="20"/>
      <c r="AB352" s="20"/>
      <c r="AC352" s="20"/>
      <c r="AD352" s="20"/>
      <c r="AF352" s="25"/>
      <c r="AG352" s="25"/>
      <c r="AH352" s="25"/>
      <c r="AI352" s="25"/>
      <c r="AJ352" s="25"/>
      <c r="AK352" s="25"/>
    </row>
    <row r="353" spans="12:37">
      <c r="L353" s="25" t="s">
        <v>800</v>
      </c>
      <c r="M353" s="25" t="s">
        <v>178</v>
      </c>
      <c r="N353" s="25" t="s">
        <v>551</v>
      </c>
      <c r="O353" s="25"/>
      <c r="P353" s="25" t="s">
        <v>1029</v>
      </c>
      <c r="Q353" s="25" t="s">
        <v>174</v>
      </c>
      <c r="R353" s="34">
        <v>3.9E-2</v>
      </c>
      <c r="S353" s="25"/>
      <c r="T353" s="25"/>
      <c r="U353" s="25"/>
      <c r="V353" s="25"/>
      <c r="W353" s="25"/>
      <c r="X353" s="20" t="str">
        <f t="shared" si="21"/>
        <v>一酸化二窒素(N2O)家畜の排せつ物の管理</v>
      </c>
      <c r="Y353" s="20" t="str">
        <f t="shared" si="20"/>
        <v>一酸化二窒素(N2O)家畜の排せつ物の管理豚(ふんのメタン発酵)</v>
      </c>
      <c r="Z353" s="47"/>
      <c r="AA353" s="20"/>
      <c r="AB353" s="20"/>
      <c r="AC353" s="20"/>
      <c r="AD353" s="20"/>
      <c r="AF353" s="25"/>
      <c r="AG353" s="25"/>
      <c r="AH353" s="25"/>
      <c r="AI353" s="25"/>
      <c r="AJ353" s="25"/>
      <c r="AK353" s="25"/>
    </row>
    <row r="354" spans="12:37">
      <c r="L354" s="25" t="s">
        <v>800</v>
      </c>
      <c r="M354" s="25" t="s">
        <v>178</v>
      </c>
      <c r="N354" s="25" t="s">
        <v>552</v>
      </c>
      <c r="O354" s="25"/>
      <c r="P354" s="25" t="s">
        <v>1029</v>
      </c>
      <c r="Q354" s="25" t="s">
        <v>174</v>
      </c>
      <c r="R354" s="25">
        <v>2.3999999999999998E-3</v>
      </c>
      <c r="S354" s="25"/>
      <c r="T354" s="25"/>
      <c r="U354" s="25"/>
      <c r="V354" s="25"/>
      <c r="W354" s="25"/>
      <c r="X354" s="20" t="str">
        <f t="shared" si="21"/>
        <v>一酸化二窒素(N2O)家畜の排せつ物の管理</v>
      </c>
      <c r="Y354" s="20" t="str">
        <f t="shared" si="20"/>
        <v>一酸化二窒素(N2O)家畜の排せつ物の管理豚(尿又はふん尿混合のメタン発酵)</v>
      </c>
      <c r="Z354" s="47"/>
      <c r="AA354" s="20"/>
      <c r="AB354" s="20"/>
      <c r="AC354" s="20"/>
      <c r="AD354" s="20"/>
      <c r="AF354" s="25"/>
      <c r="AG354" s="25"/>
      <c r="AH354" s="25"/>
      <c r="AI354" s="25"/>
      <c r="AJ354" s="25"/>
      <c r="AK354" s="25"/>
    </row>
    <row r="355" spans="12:37">
      <c r="L355" s="25" t="s">
        <v>800</v>
      </c>
      <c r="M355" s="25" t="s">
        <v>178</v>
      </c>
      <c r="N355" s="25" t="s">
        <v>553</v>
      </c>
      <c r="O355" s="25"/>
      <c r="P355" s="25" t="s">
        <v>1029</v>
      </c>
      <c r="Q355" s="25" t="s">
        <v>174</v>
      </c>
      <c r="R355" s="25">
        <v>0</v>
      </c>
      <c r="S355" s="25"/>
      <c r="T355" s="25"/>
      <c r="U355" s="25"/>
      <c r="V355" s="25"/>
      <c r="W355" s="25"/>
      <c r="X355" s="20" t="str">
        <f t="shared" si="21"/>
        <v>一酸化二窒素(N2O)家畜の排せつ物の管理</v>
      </c>
      <c r="Y355" s="20" t="str">
        <f t="shared" si="20"/>
        <v>一酸化二窒素(N2O)家畜の排せつ物の管理豚(産業廃棄物処理)</v>
      </c>
      <c r="Z355" s="47"/>
      <c r="AA355" s="20"/>
      <c r="AB355" s="20"/>
      <c r="AC355" s="20"/>
      <c r="AD355" s="20"/>
      <c r="AF355" s="25"/>
      <c r="AG355" s="25"/>
      <c r="AH355" s="25"/>
      <c r="AI355" s="25"/>
      <c r="AJ355" s="25"/>
      <c r="AK355" s="25"/>
    </row>
    <row r="356" spans="12:37">
      <c r="L356" s="25" t="s">
        <v>800</v>
      </c>
      <c r="M356" s="25" t="s">
        <v>178</v>
      </c>
      <c r="N356" s="25" t="s">
        <v>554</v>
      </c>
      <c r="O356" s="25"/>
      <c r="P356" s="25" t="s">
        <v>1029</v>
      </c>
      <c r="Q356" s="25" t="s">
        <v>174</v>
      </c>
      <c r="R356" s="34">
        <v>3.9E-2</v>
      </c>
      <c r="S356" s="25"/>
      <c r="T356" s="25"/>
      <c r="U356" s="25"/>
      <c r="V356" s="25"/>
      <c r="W356" s="25"/>
      <c r="X356" s="20" t="str">
        <f t="shared" si="21"/>
        <v>一酸化二窒素(N2O)家畜の排せつ物の管理</v>
      </c>
      <c r="Y356" s="20" t="str">
        <f t="shared" si="20"/>
        <v>一酸化二窒素(N2O)家畜の排せつ物の管理豚(ふんのその他処理)</v>
      </c>
      <c r="Z356" s="47"/>
      <c r="AA356" s="20"/>
      <c r="AB356" s="20"/>
      <c r="AC356" s="20"/>
      <c r="AD356" s="20"/>
      <c r="AF356" s="25"/>
      <c r="AG356" s="25"/>
      <c r="AH356" s="25"/>
      <c r="AI356" s="25"/>
      <c r="AJ356" s="25"/>
      <c r="AK356" s="25"/>
    </row>
    <row r="357" spans="12:37">
      <c r="L357" s="25" t="s">
        <v>800</v>
      </c>
      <c r="M357" s="25" t="s">
        <v>178</v>
      </c>
      <c r="N357" s="25" t="s">
        <v>555</v>
      </c>
      <c r="O357" s="25"/>
      <c r="P357" s="25" t="s">
        <v>1029</v>
      </c>
      <c r="Q357" s="25" t="s">
        <v>174</v>
      </c>
      <c r="R357" s="25">
        <v>4.4999999999999998E-2</v>
      </c>
      <c r="S357" s="25"/>
      <c r="T357" s="25"/>
      <c r="U357" s="25"/>
      <c r="V357" s="25"/>
      <c r="W357" s="25"/>
      <c r="X357" s="20" t="str">
        <f t="shared" si="21"/>
        <v>一酸化二窒素(N2O)家畜の排せつ物の管理</v>
      </c>
      <c r="Y357" s="20" t="str">
        <f t="shared" si="20"/>
        <v>一酸化二窒素(N2O)家畜の排せつ物の管理豚(尿又はふん尿混合のその他処理)</v>
      </c>
      <c r="Z357" s="47"/>
      <c r="AA357" s="20"/>
      <c r="AB357" s="20"/>
      <c r="AC357" s="20"/>
      <c r="AD357" s="20"/>
      <c r="AF357" s="25"/>
      <c r="AG357" s="25"/>
      <c r="AH357" s="25"/>
      <c r="AI357" s="25"/>
      <c r="AJ357" s="25"/>
      <c r="AK357" s="25"/>
    </row>
    <row r="358" spans="12:37">
      <c r="L358" s="25" t="s">
        <v>800</v>
      </c>
      <c r="M358" s="25" t="s">
        <v>178</v>
      </c>
      <c r="N358" s="25" t="s">
        <v>556</v>
      </c>
      <c r="O358" s="25"/>
      <c r="P358" s="25" t="s">
        <v>1029</v>
      </c>
      <c r="Q358" s="25" t="s">
        <v>174</v>
      </c>
      <c r="R358" s="25">
        <v>5.1999999999999998E-3</v>
      </c>
      <c r="S358" s="25"/>
      <c r="T358" s="25"/>
      <c r="U358" s="25"/>
      <c r="V358" s="25"/>
      <c r="W358" s="25"/>
      <c r="X358" s="20" t="str">
        <f t="shared" si="21"/>
        <v>一酸化二窒素(N2O)家畜の排せつ物の管理</v>
      </c>
      <c r="Y358" s="20" t="str">
        <f t="shared" si="20"/>
        <v>一酸化二窒素(N2O)家畜の排せつ物の管理鶏(天日乾燥)</v>
      </c>
      <c r="Z358" s="47"/>
      <c r="AA358" s="20"/>
      <c r="AB358" s="20"/>
      <c r="AC358" s="20"/>
      <c r="AD358" s="20"/>
      <c r="AF358" s="25"/>
      <c r="AG358" s="25"/>
      <c r="AH358" s="25"/>
      <c r="AI358" s="25"/>
      <c r="AJ358" s="25"/>
      <c r="AK358" s="25"/>
    </row>
    <row r="359" spans="12:37">
      <c r="L359" s="25" t="s">
        <v>800</v>
      </c>
      <c r="M359" s="25" t="s">
        <v>178</v>
      </c>
      <c r="N359" s="25" t="s">
        <v>557</v>
      </c>
      <c r="O359" s="25"/>
      <c r="P359" s="25" t="s">
        <v>1029</v>
      </c>
      <c r="Q359" s="25" t="s">
        <v>174</v>
      </c>
      <c r="R359" s="25">
        <v>3.1E-2</v>
      </c>
      <c r="S359" s="25"/>
      <c r="T359" s="25"/>
      <c r="U359" s="25"/>
      <c r="V359" s="25"/>
      <c r="W359" s="25"/>
      <c r="X359" s="20" t="str">
        <f t="shared" si="21"/>
        <v>一酸化二窒素(N2O)家畜の排せつ物の管理</v>
      </c>
      <c r="Y359" s="20" t="str">
        <f t="shared" si="20"/>
        <v>一酸化二窒素(N2O)家畜の排せつ物の管理鶏(火力乾燥)</v>
      </c>
      <c r="Z359" s="47"/>
      <c r="AA359" s="20"/>
      <c r="AB359" s="20"/>
      <c r="AC359" s="20"/>
      <c r="AD359" s="20"/>
      <c r="AF359" s="25"/>
      <c r="AG359" s="25"/>
      <c r="AH359" s="25"/>
      <c r="AI359" s="25"/>
      <c r="AJ359" s="25"/>
      <c r="AK359" s="25"/>
    </row>
    <row r="360" spans="12:37">
      <c r="L360" s="25" t="s">
        <v>800</v>
      </c>
      <c r="M360" s="25" t="s">
        <v>178</v>
      </c>
      <c r="N360" s="25" t="s">
        <v>558</v>
      </c>
      <c r="O360" s="25"/>
      <c r="P360" s="25" t="s">
        <v>1029</v>
      </c>
      <c r="Q360" s="25" t="s">
        <v>174</v>
      </c>
      <c r="R360" s="25">
        <v>3.1E-2</v>
      </c>
      <c r="S360" s="25"/>
      <c r="T360" s="25"/>
      <c r="U360" s="25"/>
      <c r="V360" s="25"/>
      <c r="W360" s="25"/>
      <c r="X360" s="20" t="str">
        <f t="shared" si="21"/>
        <v>一酸化二窒素(N2O)家畜の排せつ物の管理</v>
      </c>
      <c r="Y360" s="20" t="str">
        <f t="shared" si="20"/>
        <v>一酸化二窒素(N2O)家畜の排せつ物の管理鶏(炭化処理)</v>
      </c>
      <c r="Z360" s="47"/>
      <c r="AA360" s="20"/>
      <c r="AB360" s="20"/>
      <c r="AC360" s="20"/>
      <c r="AD360" s="20"/>
      <c r="AF360" s="25"/>
      <c r="AG360" s="25"/>
      <c r="AH360" s="25"/>
      <c r="AI360" s="25"/>
      <c r="AJ360" s="25"/>
      <c r="AK360" s="25"/>
    </row>
    <row r="361" spans="12:37">
      <c r="L361" s="25" t="s">
        <v>800</v>
      </c>
      <c r="M361" s="25" t="s">
        <v>178</v>
      </c>
      <c r="N361" s="25" t="s">
        <v>649</v>
      </c>
      <c r="O361" s="25"/>
      <c r="P361" s="25" t="s">
        <v>1029</v>
      </c>
      <c r="Q361" s="25" t="s">
        <v>174</v>
      </c>
      <c r="R361" s="25">
        <v>2.5000000000000001E-3</v>
      </c>
      <c r="S361" s="25"/>
      <c r="T361" s="25"/>
      <c r="U361" s="25"/>
      <c r="V361" s="25"/>
      <c r="W361" s="25"/>
      <c r="X361" s="20" t="str">
        <f t="shared" si="21"/>
        <v>一酸化二窒素(N2O)家畜の排せつ物の管理</v>
      </c>
      <c r="Y361" s="20" t="str">
        <f t="shared" si="20"/>
        <v>一酸化二窒素(N2O)家畜の排せつ物の管理鶏(強制発酵)</v>
      </c>
      <c r="Z361" s="47"/>
      <c r="AA361" s="20"/>
      <c r="AB361" s="20"/>
      <c r="AC361" s="20"/>
      <c r="AD361" s="20"/>
      <c r="AF361" s="25"/>
      <c r="AG361" s="25"/>
      <c r="AH361" s="25"/>
      <c r="AI361" s="25"/>
      <c r="AJ361" s="25"/>
      <c r="AK361" s="25"/>
    </row>
    <row r="362" spans="12:37">
      <c r="L362" s="25" t="s">
        <v>800</v>
      </c>
      <c r="M362" s="25" t="s">
        <v>178</v>
      </c>
      <c r="N362" s="25" t="s">
        <v>560</v>
      </c>
      <c r="O362" s="25"/>
      <c r="P362" s="25" t="s">
        <v>1029</v>
      </c>
      <c r="Q362" s="25" t="s">
        <v>174</v>
      </c>
      <c r="R362" s="25">
        <v>8.5000000000000006E-3</v>
      </c>
      <c r="S362" s="25"/>
      <c r="T362" s="25"/>
      <c r="U362" s="25"/>
      <c r="V362" s="25"/>
      <c r="W362" s="25"/>
      <c r="X362" s="20" t="str">
        <f t="shared" si="21"/>
        <v>一酸化二窒素(N2O)家畜の排せつ物の管理</v>
      </c>
      <c r="Y362" s="20" t="str">
        <f t="shared" si="20"/>
        <v>一酸化二窒素(N2O)家畜の排せつ物の管理採卵鶏(堆積発酵)</v>
      </c>
      <c r="Z362" s="47"/>
      <c r="AA362" s="20"/>
      <c r="AB362" s="20"/>
      <c r="AC362" s="20"/>
      <c r="AD362" s="20"/>
      <c r="AF362" s="25"/>
      <c r="AG362" s="25"/>
      <c r="AH362" s="25"/>
      <c r="AI362" s="25"/>
      <c r="AJ362" s="25"/>
      <c r="AK362" s="25"/>
    </row>
    <row r="363" spans="12:37">
      <c r="L363" s="25" t="s">
        <v>800</v>
      </c>
      <c r="M363" s="25" t="s">
        <v>178</v>
      </c>
      <c r="N363" s="25" t="s">
        <v>1090</v>
      </c>
      <c r="O363" s="25"/>
      <c r="P363" s="25" t="s">
        <v>1029</v>
      </c>
      <c r="Q363" s="25" t="s">
        <v>174</v>
      </c>
      <c r="R363" s="25">
        <v>1.2999999999999999E-3</v>
      </c>
      <c r="S363" s="25"/>
      <c r="T363" s="25"/>
      <c r="U363" s="25"/>
      <c r="V363" s="25"/>
      <c r="W363" s="25"/>
      <c r="X363" s="20" t="str">
        <f t="shared" si="21"/>
        <v>一酸化二窒素(N2O)家畜の排せつ物の管理</v>
      </c>
      <c r="Y363" s="20" t="str">
        <f t="shared" si="20"/>
        <v>一酸化二窒素(N2O)家畜の排せつ物の管理ブロイラ(堆積発酵)</v>
      </c>
      <c r="Z363" s="48"/>
      <c r="AA363" s="20"/>
      <c r="AB363" s="20"/>
      <c r="AC363" s="20"/>
      <c r="AD363" s="20"/>
      <c r="AF363" s="25"/>
      <c r="AG363" s="25"/>
      <c r="AH363" s="25"/>
      <c r="AI363" s="25"/>
      <c r="AJ363" s="25"/>
      <c r="AK363" s="25"/>
    </row>
    <row r="364" spans="12:37">
      <c r="L364" s="25" t="s">
        <v>800</v>
      </c>
      <c r="M364" s="25" t="s">
        <v>178</v>
      </c>
      <c r="N364" s="25" t="s">
        <v>561</v>
      </c>
      <c r="O364" s="25"/>
      <c r="P364" s="25" t="s">
        <v>1029</v>
      </c>
      <c r="Q364" s="25" t="s">
        <v>174</v>
      </c>
      <c r="R364" s="25">
        <v>1.6000000000000001E-3</v>
      </c>
      <c r="S364" s="25"/>
      <c r="T364" s="25"/>
      <c r="U364" s="25"/>
      <c r="V364" s="25"/>
      <c r="W364" s="25"/>
      <c r="X364" s="20" t="str">
        <f t="shared" si="21"/>
        <v>一酸化二窒素(N2O)家畜の排せつ物の管理</v>
      </c>
      <c r="Y364" s="20" t="str">
        <f t="shared" si="20"/>
        <v>一酸化二窒素(N2O)家畜の排せつ物の管理鶏(焼却)</v>
      </c>
      <c r="Z364" s="47"/>
      <c r="AA364" s="20"/>
      <c r="AB364" s="20"/>
      <c r="AC364" s="20"/>
      <c r="AD364" s="20"/>
      <c r="AF364" s="25"/>
      <c r="AG364" s="25"/>
      <c r="AH364" s="25"/>
      <c r="AI364" s="25"/>
      <c r="AJ364" s="25"/>
      <c r="AK364" s="25"/>
    </row>
    <row r="365" spans="12:37">
      <c r="L365" s="25" t="s">
        <v>800</v>
      </c>
      <c r="M365" s="25" t="s">
        <v>178</v>
      </c>
      <c r="N365" s="25" t="s">
        <v>562</v>
      </c>
      <c r="O365" s="25"/>
      <c r="P365" s="25" t="s">
        <v>1029</v>
      </c>
      <c r="Q365" s="25" t="s">
        <v>174</v>
      </c>
      <c r="R365" s="25">
        <v>8.5000000000000006E-3</v>
      </c>
      <c r="S365" s="25"/>
      <c r="T365" s="25"/>
      <c r="U365" s="25"/>
      <c r="V365" s="25"/>
      <c r="W365" s="25"/>
      <c r="X365" s="20" t="str">
        <f t="shared" si="21"/>
        <v>一酸化二窒素(N2O)家畜の排せつ物の管理</v>
      </c>
      <c r="Y365" s="20" t="str">
        <f t="shared" si="20"/>
        <v>一酸化二窒素(N2O)家畜の排せつ物の管理採卵鶏(貯留)</v>
      </c>
      <c r="Z365" s="47"/>
      <c r="AA365" s="20"/>
      <c r="AB365" s="20"/>
      <c r="AC365" s="20"/>
      <c r="AD365" s="20"/>
      <c r="AF365" s="25"/>
      <c r="AG365" s="25"/>
      <c r="AH365" s="25"/>
      <c r="AI365" s="25"/>
      <c r="AJ365" s="25"/>
      <c r="AK365" s="25"/>
    </row>
    <row r="366" spans="12:37">
      <c r="L366" s="25" t="s">
        <v>800</v>
      </c>
      <c r="M366" s="25" t="s">
        <v>178</v>
      </c>
      <c r="N366" s="25" t="s">
        <v>1091</v>
      </c>
      <c r="O366" s="25"/>
      <c r="P366" s="25" t="s">
        <v>1029</v>
      </c>
      <c r="Q366" s="25" t="s">
        <v>174</v>
      </c>
      <c r="R366" s="25">
        <v>1.2999999999999999E-3</v>
      </c>
      <c r="S366" s="25"/>
      <c r="T366" s="25"/>
      <c r="U366" s="25"/>
      <c r="V366" s="25"/>
      <c r="W366" s="25"/>
      <c r="X366" s="20" t="str">
        <f t="shared" si="21"/>
        <v>一酸化二窒素(N2O)家畜の排せつ物の管理</v>
      </c>
      <c r="Y366" s="20" t="str">
        <f t="shared" si="20"/>
        <v>一酸化二窒素(N2O)家畜の排せつ物の管理ブロイラ(貯留)</v>
      </c>
      <c r="Z366" s="47"/>
      <c r="AA366" s="20"/>
      <c r="AB366" s="20"/>
      <c r="AC366" s="20"/>
      <c r="AD366" s="20"/>
      <c r="AF366" s="25"/>
      <c r="AG366" s="25"/>
      <c r="AH366" s="25"/>
      <c r="AI366" s="25"/>
      <c r="AJ366" s="25"/>
      <c r="AK366" s="25"/>
    </row>
    <row r="367" spans="12:37">
      <c r="L367" s="25" t="s">
        <v>800</v>
      </c>
      <c r="M367" s="25" t="s">
        <v>178</v>
      </c>
      <c r="N367" s="25" t="s">
        <v>650</v>
      </c>
      <c r="O367" s="25"/>
      <c r="P367" s="25" t="s">
        <v>1029</v>
      </c>
      <c r="Q367" s="25" t="s">
        <v>174</v>
      </c>
      <c r="R367" s="25">
        <v>8.5000000000000006E-3</v>
      </c>
      <c r="S367" s="25"/>
      <c r="T367" s="25"/>
      <c r="U367" s="25"/>
      <c r="V367" s="25"/>
      <c r="W367" s="25"/>
      <c r="X367" s="20" t="str">
        <f t="shared" si="21"/>
        <v>一酸化二窒素(N2O)家畜の排せつ物の管理</v>
      </c>
      <c r="Y367" s="20" t="str">
        <f t="shared" si="20"/>
        <v>一酸化二窒素(N2O)家畜の排せつ物の管理採卵鶏(メタン発酵)</v>
      </c>
      <c r="Z367" s="47"/>
      <c r="AA367" s="20"/>
      <c r="AB367" s="20"/>
      <c r="AC367" s="20"/>
      <c r="AD367" s="20"/>
      <c r="AF367" s="25"/>
      <c r="AG367" s="25"/>
      <c r="AH367" s="25"/>
      <c r="AI367" s="25"/>
      <c r="AJ367" s="25"/>
      <c r="AK367" s="25"/>
    </row>
    <row r="368" spans="12:37">
      <c r="L368" s="25" t="s">
        <v>800</v>
      </c>
      <c r="M368" s="25" t="s">
        <v>178</v>
      </c>
      <c r="N368" s="25" t="s">
        <v>1103</v>
      </c>
      <c r="O368" s="25"/>
      <c r="P368" s="25" t="s">
        <v>1029</v>
      </c>
      <c r="Q368" s="25" t="s">
        <v>174</v>
      </c>
      <c r="R368" s="25">
        <v>1.2999999999999999E-3</v>
      </c>
      <c r="S368" s="25"/>
      <c r="T368" s="25"/>
      <c r="U368" s="25"/>
      <c r="V368" s="25"/>
      <c r="W368" s="25"/>
      <c r="X368" s="20" t="str">
        <f t="shared" si="21"/>
        <v>一酸化二窒素(N2O)家畜の排せつ物の管理</v>
      </c>
      <c r="Y368" s="20" t="str">
        <f t="shared" si="20"/>
        <v>一酸化二窒素(N2O)家畜の排せつ物の管理ブロイラ(メタン発酵)</v>
      </c>
      <c r="Z368" s="47"/>
      <c r="AA368" s="20"/>
      <c r="AB368" s="20"/>
      <c r="AC368" s="20"/>
      <c r="AD368" s="20"/>
      <c r="AF368" s="25"/>
      <c r="AG368" s="25"/>
      <c r="AH368" s="25"/>
      <c r="AI368" s="25"/>
      <c r="AJ368" s="25"/>
      <c r="AK368" s="25"/>
    </row>
    <row r="369" spans="12:37">
      <c r="L369" s="25" t="s">
        <v>800</v>
      </c>
      <c r="M369" s="25" t="s">
        <v>178</v>
      </c>
      <c r="N369" s="25" t="s">
        <v>564</v>
      </c>
      <c r="O369" s="25"/>
      <c r="P369" s="25" t="s">
        <v>1029</v>
      </c>
      <c r="Q369" s="25" t="s">
        <v>174</v>
      </c>
      <c r="R369" s="25">
        <v>8.5000000000000006E-3</v>
      </c>
      <c r="S369" s="25"/>
      <c r="T369" s="25"/>
      <c r="U369" s="25"/>
      <c r="V369" s="25"/>
      <c r="W369" s="25"/>
      <c r="X369" s="20" t="str">
        <f t="shared" si="21"/>
        <v>一酸化二窒素(N2O)家畜の排せつ物の管理</v>
      </c>
      <c r="Y369" s="20" t="str">
        <f t="shared" si="20"/>
        <v>一酸化二窒素(N2O)家畜の排せつ物の管理採卵鶏(産業廃棄物処理)</v>
      </c>
      <c r="Z369" s="47"/>
      <c r="AA369" s="20"/>
      <c r="AB369" s="20"/>
      <c r="AC369" s="20"/>
      <c r="AD369" s="20"/>
      <c r="AF369" s="25"/>
      <c r="AG369" s="25"/>
      <c r="AH369" s="25"/>
      <c r="AI369" s="25"/>
      <c r="AJ369" s="25"/>
      <c r="AK369" s="25"/>
    </row>
    <row r="370" spans="12:37">
      <c r="L370" s="25" t="s">
        <v>800</v>
      </c>
      <c r="M370" s="25" t="s">
        <v>178</v>
      </c>
      <c r="N370" s="25" t="s">
        <v>1093</v>
      </c>
      <c r="O370" s="25"/>
      <c r="P370" s="25" t="s">
        <v>1029</v>
      </c>
      <c r="Q370" s="25" t="s">
        <v>174</v>
      </c>
      <c r="R370" s="25">
        <v>1.2999999999999999E-3</v>
      </c>
      <c r="S370" s="25"/>
      <c r="T370" s="25"/>
      <c r="U370" s="25"/>
      <c r="V370" s="25"/>
      <c r="W370" s="25"/>
      <c r="X370" s="20" t="str">
        <f t="shared" si="21"/>
        <v>一酸化二窒素(N2O)家畜の排せつ物の管理</v>
      </c>
      <c r="Y370" s="20" t="str">
        <f t="shared" si="20"/>
        <v>一酸化二窒素(N2O)家畜の排せつ物の管理ブロイラ(産業廃棄物処理)</v>
      </c>
      <c r="Z370" s="47"/>
      <c r="AA370" s="20"/>
      <c r="AB370" s="20"/>
      <c r="AC370" s="20"/>
      <c r="AD370" s="20"/>
      <c r="AF370" s="25"/>
      <c r="AG370" s="25"/>
      <c r="AH370" s="25"/>
      <c r="AI370" s="25"/>
      <c r="AJ370" s="25"/>
      <c r="AK370" s="25"/>
    </row>
    <row r="371" spans="12:37">
      <c r="L371" s="25" t="s">
        <v>800</v>
      </c>
      <c r="M371" s="25" t="s">
        <v>178</v>
      </c>
      <c r="N371" s="25" t="s">
        <v>651</v>
      </c>
      <c r="O371" s="25"/>
      <c r="P371" s="25" t="s">
        <v>1029</v>
      </c>
      <c r="Q371" s="25" t="s">
        <v>174</v>
      </c>
      <c r="R371" s="25">
        <v>3.1E-2</v>
      </c>
      <c r="S371" s="25"/>
      <c r="T371" s="25"/>
      <c r="U371" s="25"/>
      <c r="V371" s="25"/>
      <c r="W371" s="25"/>
      <c r="X371" s="20" t="str">
        <f t="shared" si="21"/>
        <v>一酸化二窒素(N2O)家畜の排せつ物の管理</v>
      </c>
      <c r="Y371" s="20" t="str">
        <f t="shared" si="20"/>
        <v>一酸化二窒素(N2O)家畜の排せつ物の管理鶏(その他処理)</v>
      </c>
      <c r="Z371" s="47"/>
      <c r="AA371" s="20"/>
      <c r="AB371" s="20"/>
      <c r="AC371" s="20"/>
      <c r="AD371" s="20"/>
      <c r="AF371" s="25"/>
      <c r="AG371" s="25"/>
      <c r="AH371" s="25"/>
      <c r="AI371" s="25"/>
      <c r="AJ371" s="25"/>
      <c r="AK371" s="25"/>
    </row>
    <row r="372" spans="12:37">
      <c r="L372" s="25" t="s">
        <v>800</v>
      </c>
      <c r="M372" s="25" t="s">
        <v>178</v>
      </c>
      <c r="N372" s="25" t="s">
        <v>652</v>
      </c>
      <c r="O372" s="25"/>
      <c r="P372" s="25" t="s">
        <v>1022</v>
      </c>
      <c r="Q372" s="25" t="s">
        <v>302</v>
      </c>
      <c r="R372" s="25">
        <v>6.4999999999999997E-4</v>
      </c>
      <c r="S372" s="25"/>
      <c r="T372" s="25"/>
      <c r="U372" s="25"/>
      <c r="V372" s="25" t="s">
        <v>653</v>
      </c>
      <c r="W372" s="25"/>
      <c r="X372" s="20" t="str">
        <f t="shared" si="21"/>
        <v>一酸化二窒素(N2O)家畜の排せつ物の管理</v>
      </c>
      <c r="Y372" s="20" t="str">
        <f t="shared" si="20"/>
        <v>一酸化二窒素(N2O)家畜の排せつ物の管理めん羊(固形にし乾燥させることによりそのふん尿の管理が行われるもの)</v>
      </c>
      <c r="Z372" s="47"/>
      <c r="AA372" s="20"/>
      <c r="AB372" s="20"/>
      <c r="AC372" s="20"/>
      <c r="AD372" s="20"/>
      <c r="AF372" s="25"/>
      <c r="AG372" s="25"/>
      <c r="AH372" s="25"/>
      <c r="AI372" s="25"/>
      <c r="AJ372" s="25"/>
      <c r="AK372" s="25"/>
    </row>
    <row r="373" spans="12:37">
      <c r="L373" s="25" t="s">
        <v>800</v>
      </c>
      <c r="M373" s="25" t="s">
        <v>178</v>
      </c>
      <c r="N373" s="25" t="s">
        <v>654</v>
      </c>
      <c r="O373" s="25"/>
      <c r="P373" s="25" t="s">
        <v>1022</v>
      </c>
      <c r="Q373" s="25" t="s">
        <v>302</v>
      </c>
      <c r="R373" s="25">
        <v>0</v>
      </c>
      <c r="S373" s="25"/>
      <c r="T373" s="25"/>
      <c r="U373" s="25"/>
      <c r="V373" s="25"/>
      <c r="W373" s="25" t="s">
        <v>653</v>
      </c>
      <c r="X373" s="20" t="str">
        <f t="shared" si="21"/>
        <v>一酸化二窒素(N2O)家畜の排せつ物の管理</v>
      </c>
      <c r="Y373" s="20" t="str">
        <f t="shared" si="20"/>
        <v>一酸化二窒素(N2O)家畜の排せつ物の管理めん羊(燃焼の用に供することにより又は耕地に散布することによりそのふん尿の管理が行われるもの)</v>
      </c>
      <c r="Z373" s="47"/>
      <c r="AA373" s="20"/>
      <c r="AB373" s="20"/>
      <c r="AC373" s="20"/>
      <c r="AD373" s="20"/>
      <c r="AF373" s="25"/>
      <c r="AG373" s="25"/>
      <c r="AH373" s="25"/>
      <c r="AI373" s="25"/>
      <c r="AJ373" s="25"/>
      <c r="AK373" s="25"/>
    </row>
    <row r="374" spans="12:37">
      <c r="L374" s="25" t="s">
        <v>800</v>
      </c>
      <c r="M374" s="25" t="s">
        <v>178</v>
      </c>
      <c r="N374" s="25" t="s">
        <v>655</v>
      </c>
      <c r="O374" s="25"/>
      <c r="P374" s="25" t="s">
        <v>1022</v>
      </c>
      <c r="Q374" s="25" t="s">
        <v>302</v>
      </c>
      <c r="R374" s="34">
        <v>3.3E-4</v>
      </c>
      <c r="S374" s="25"/>
      <c r="T374" s="25"/>
      <c r="U374" s="25"/>
      <c r="V374" s="25"/>
      <c r="W374" s="25"/>
      <c r="X374" s="20" t="str">
        <f t="shared" si="21"/>
        <v>一酸化二窒素(N2O)家畜の排せつ物の管理</v>
      </c>
      <c r="Y374" s="20" t="str">
        <f t="shared" si="20"/>
        <v>一酸化二窒素(N2O)家畜の排せつ物の管理めん羊(その他方法によりそのふん尿の管理が行われるもの)</v>
      </c>
      <c r="Z374" s="47"/>
      <c r="AA374" s="20"/>
      <c r="AB374" s="20"/>
      <c r="AC374" s="20"/>
      <c r="AD374" s="20"/>
      <c r="AF374" s="25"/>
      <c r="AG374" s="25"/>
      <c r="AH374" s="25"/>
      <c r="AI374" s="25"/>
      <c r="AJ374" s="25"/>
      <c r="AK374" s="25"/>
    </row>
    <row r="375" spans="12:37">
      <c r="L375" s="25" t="s">
        <v>800</v>
      </c>
      <c r="M375" s="25" t="s">
        <v>178</v>
      </c>
      <c r="N375" s="25" t="s">
        <v>656</v>
      </c>
      <c r="O375" s="25"/>
      <c r="P375" s="25" t="s">
        <v>1022</v>
      </c>
      <c r="Q375" s="25" t="s">
        <v>302</v>
      </c>
      <c r="R375" s="25">
        <v>6.0999999999999997E-4</v>
      </c>
      <c r="S375" s="25"/>
      <c r="T375" s="25"/>
      <c r="U375" s="25"/>
      <c r="V375" s="25"/>
      <c r="W375" s="25"/>
      <c r="X375" s="20" t="str">
        <f t="shared" si="21"/>
        <v>一酸化二窒素(N2O)家畜の排せつ物の管理</v>
      </c>
      <c r="Y375" s="20" t="str">
        <f t="shared" si="20"/>
        <v>一酸化二窒素(N2O)家畜の排せつ物の管理山羊(固形にし乾燥させることによりそのふん尿の管理が行われるもの)</v>
      </c>
      <c r="Z375" s="47"/>
      <c r="AA375" s="20"/>
      <c r="AB375" s="20"/>
      <c r="AC375" s="20"/>
      <c r="AD375" s="20"/>
      <c r="AF375" s="25"/>
      <c r="AG375" s="25"/>
      <c r="AH375" s="25"/>
      <c r="AI375" s="25"/>
      <c r="AJ375" s="25"/>
      <c r="AK375" s="25"/>
    </row>
    <row r="376" spans="12:37">
      <c r="L376" s="25" t="s">
        <v>800</v>
      </c>
      <c r="M376" s="25" t="s">
        <v>178</v>
      </c>
      <c r="N376" s="25" t="s">
        <v>657</v>
      </c>
      <c r="O376" s="25"/>
      <c r="P376" s="25" t="s">
        <v>1022</v>
      </c>
      <c r="Q376" s="25" t="s">
        <v>302</v>
      </c>
      <c r="R376" s="25">
        <v>0</v>
      </c>
      <c r="S376" s="25"/>
      <c r="T376" s="25"/>
      <c r="U376" s="25"/>
      <c r="V376" s="25"/>
      <c r="W376" s="25"/>
      <c r="X376" s="20" t="str">
        <f t="shared" si="21"/>
        <v>一酸化二窒素(N2O)家畜の排せつ物の管理</v>
      </c>
      <c r="Y376" s="20" t="str">
        <f t="shared" si="20"/>
        <v>一酸化二窒素(N2O)家畜の排せつ物の管理山羊(燃焼の用に供することにより又は耕地に散布することによりそのふん尿の管理が行われるもの)</v>
      </c>
      <c r="Z376" s="47"/>
      <c r="AA376" s="20"/>
      <c r="AB376" s="20"/>
      <c r="AC376" s="20"/>
      <c r="AD376" s="20"/>
      <c r="AF376" s="25"/>
      <c r="AG376" s="25"/>
      <c r="AH376" s="25"/>
      <c r="AI376" s="25"/>
      <c r="AJ376" s="25"/>
      <c r="AK376" s="25"/>
    </row>
    <row r="377" spans="12:37">
      <c r="L377" s="25" t="s">
        <v>800</v>
      </c>
      <c r="M377" s="25" t="s">
        <v>178</v>
      </c>
      <c r="N377" s="25" t="s">
        <v>658</v>
      </c>
      <c r="O377" s="25"/>
      <c r="P377" s="25" t="s">
        <v>1022</v>
      </c>
      <c r="Q377" s="25" t="s">
        <v>302</v>
      </c>
      <c r="R377" s="34">
        <v>2.9999999999999997E-4</v>
      </c>
      <c r="S377" s="25"/>
      <c r="T377" s="25"/>
      <c r="U377" s="25"/>
      <c r="V377" s="25"/>
      <c r="W377" s="25"/>
      <c r="X377" s="20" t="str">
        <f t="shared" si="21"/>
        <v>一酸化二窒素(N2O)家畜の排せつ物の管理</v>
      </c>
      <c r="Y377" s="20" t="str">
        <f t="shared" si="20"/>
        <v>一酸化二窒素(N2O)家畜の排せつ物の管理山羊(その他方法によりそのふん尿の管理が行われるもの)</v>
      </c>
      <c r="Z377" s="47"/>
      <c r="AA377" s="20"/>
      <c r="AB377" s="20"/>
      <c r="AC377" s="20"/>
      <c r="AD377" s="20"/>
      <c r="AF377" s="25"/>
      <c r="AG377" s="25"/>
      <c r="AH377" s="25"/>
      <c r="AI377" s="25"/>
      <c r="AJ377" s="25"/>
      <c r="AK377" s="25"/>
    </row>
    <row r="378" spans="12:37">
      <c r="L378" s="25" t="s">
        <v>800</v>
      </c>
      <c r="M378" s="25" t="s">
        <v>178</v>
      </c>
      <c r="N378" s="25" t="s">
        <v>659</v>
      </c>
      <c r="O378" s="25"/>
      <c r="P378" s="25" t="s">
        <v>1022</v>
      </c>
      <c r="Q378" s="25" t="s">
        <v>302</v>
      </c>
      <c r="R378" s="38">
        <v>2E-3</v>
      </c>
      <c r="S378" s="25"/>
      <c r="T378" s="25"/>
      <c r="U378" s="25"/>
      <c r="V378" s="25"/>
      <c r="W378" s="25"/>
      <c r="X378" s="20" t="str">
        <f t="shared" si="21"/>
        <v>一酸化二窒素(N2O)家畜の排せつ物の管理</v>
      </c>
      <c r="Y378" s="20" t="str">
        <f t="shared" si="20"/>
        <v>一酸化二窒素(N2O)家畜の排せつ物の管理馬(固形にし乾燥させることによりそのふん尿の管理が行われるもの)</v>
      </c>
      <c r="Z378" s="47"/>
      <c r="AA378" s="20"/>
      <c r="AB378" s="20"/>
      <c r="AC378" s="20"/>
      <c r="AD378" s="20"/>
      <c r="AF378" s="25"/>
      <c r="AG378" s="25"/>
      <c r="AH378" s="25"/>
      <c r="AI378" s="25"/>
      <c r="AJ378" s="25"/>
      <c r="AK378" s="25"/>
    </row>
    <row r="379" spans="12:37">
      <c r="L379" s="25" t="s">
        <v>800</v>
      </c>
      <c r="M379" s="25" t="s">
        <v>178</v>
      </c>
      <c r="N379" s="25" t="s">
        <v>660</v>
      </c>
      <c r="O379" s="25"/>
      <c r="P379" s="25" t="s">
        <v>1022</v>
      </c>
      <c r="Q379" s="25" t="s">
        <v>302</v>
      </c>
      <c r="R379" s="39">
        <v>0</v>
      </c>
      <c r="S379" s="25"/>
      <c r="T379" s="25"/>
      <c r="U379" s="25"/>
      <c r="V379" s="25"/>
      <c r="W379" s="25"/>
      <c r="X379" s="20" t="str">
        <f t="shared" si="21"/>
        <v>一酸化二窒素(N2O)家畜の排せつ物の管理</v>
      </c>
      <c r="Y379" s="20" t="str">
        <f t="shared" si="20"/>
        <v>一酸化二窒素(N2O)家畜の排せつ物の管理馬(燃焼の用に供することにより又は耕地に散布することによりそのふん尿の管理が行われるもの)</v>
      </c>
      <c r="Z379" s="47"/>
      <c r="AA379" s="20"/>
      <c r="AB379" s="20"/>
      <c r="AC379" s="20"/>
      <c r="AD379" s="20"/>
      <c r="AF379" s="25"/>
      <c r="AG379" s="25"/>
      <c r="AH379" s="25"/>
      <c r="AI379" s="25"/>
      <c r="AJ379" s="25"/>
      <c r="AK379" s="25"/>
    </row>
    <row r="380" spans="12:37">
      <c r="L380" s="25" t="s">
        <v>800</v>
      </c>
      <c r="M380" s="25" t="s">
        <v>178</v>
      </c>
      <c r="N380" s="25" t="s">
        <v>661</v>
      </c>
      <c r="O380" s="25"/>
      <c r="P380" s="25" t="s">
        <v>1022</v>
      </c>
      <c r="Q380" s="25" t="s">
        <v>302</v>
      </c>
      <c r="R380" s="34">
        <v>9.8999999999999999E-4</v>
      </c>
      <c r="S380" s="25"/>
      <c r="T380" s="25"/>
      <c r="U380" s="25"/>
      <c r="V380" s="25"/>
      <c r="W380" s="25"/>
      <c r="X380" s="20" t="str">
        <f t="shared" si="21"/>
        <v>一酸化二窒素(N2O)家畜の排せつ物の管理</v>
      </c>
      <c r="Y380" s="20" t="str">
        <f t="shared" ref="Y380:Y443" si="22">L380&amp;M380&amp;N380&amp;O380</f>
        <v>一酸化二窒素(N2O)家畜の排せつ物の管理馬(その他方法によりそのふん尿の管理が行われるもの)</v>
      </c>
      <c r="Z380" s="47"/>
      <c r="AA380" s="20"/>
      <c r="AB380" s="20"/>
      <c r="AC380" s="20"/>
      <c r="AD380" s="20"/>
      <c r="AF380" s="25"/>
      <c r="AG380" s="25"/>
      <c r="AH380" s="25"/>
      <c r="AI380" s="25"/>
      <c r="AJ380" s="25"/>
      <c r="AK380" s="25"/>
    </row>
    <row r="381" spans="12:37">
      <c r="L381" s="25" t="s">
        <v>800</v>
      </c>
      <c r="M381" s="25" t="s">
        <v>178</v>
      </c>
      <c r="N381" s="25" t="s">
        <v>662</v>
      </c>
      <c r="O381" s="25"/>
      <c r="P381" s="25" t="s">
        <v>1022</v>
      </c>
      <c r="Q381" s="25" t="s">
        <v>302</v>
      </c>
      <c r="R381" s="25">
        <v>1.4E-3</v>
      </c>
      <c r="S381" s="25"/>
      <c r="T381" s="25"/>
      <c r="U381" s="25"/>
      <c r="V381" s="25"/>
      <c r="W381" s="25"/>
      <c r="X381" s="20" t="str">
        <f t="shared" ref="X381:X444" si="23">L381&amp;M381</f>
        <v>一酸化二窒素(N2O)家畜の排せつ物の管理</v>
      </c>
      <c r="Y381" s="20" t="str">
        <f t="shared" si="22"/>
        <v>一酸化二窒素(N2O)家畜の排せつ物の管理水牛(固形にし乾燥させることによりそのふん尿の管理が行われるもの)</v>
      </c>
      <c r="Z381" s="47"/>
      <c r="AA381" s="20"/>
      <c r="AB381" s="20"/>
      <c r="AC381" s="20"/>
      <c r="AD381" s="20"/>
      <c r="AF381" s="25"/>
      <c r="AG381" s="25"/>
      <c r="AH381" s="25"/>
      <c r="AI381" s="25"/>
      <c r="AJ381" s="25"/>
      <c r="AK381" s="25"/>
    </row>
    <row r="382" spans="12:37">
      <c r="L382" s="25" t="s">
        <v>800</v>
      </c>
      <c r="M382" s="25" t="s">
        <v>178</v>
      </c>
      <c r="N382" s="25" t="s">
        <v>663</v>
      </c>
      <c r="O382" s="25"/>
      <c r="P382" s="25" t="s">
        <v>1022</v>
      </c>
      <c r="Q382" s="25" t="s">
        <v>302</v>
      </c>
      <c r="R382" s="25">
        <v>0</v>
      </c>
      <c r="S382" s="25"/>
      <c r="T382" s="25"/>
      <c r="U382" s="25"/>
      <c r="V382" s="25"/>
      <c r="W382" s="25"/>
      <c r="X382" s="20" t="str">
        <f t="shared" si="23"/>
        <v>一酸化二窒素(N2O)家畜の排せつ物の管理</v>
      </c>
      <c r="Y382" s="20" t="str">
        <f t="shared" si="22"/>
        <v>一酸化二窒素(N2O)家畜の排せつ物の管理水牛(燃焼の用に供することにより又は耕地に散布することによりそのふん尿の管理が行われるもの)</v>
      </c>
      <c r="Z382" s="47"/>
      <c r="AA382" s="20"/>
      <c r="AB382" s="20"/>
      <c r="AC382" s="20"/>
      <c r="AD382" s="20"/>
      <c r="AF382" s="25"/>
      <c r="AG382" s="25"/>
      <c r="AH382" s="25"/>
      <c r="AI382" s="25"/>
      <c r="AJ382" s="25"/>
      <c r="AK382" s="25"/>
    </row>
    <row r="383" spans="12:37">
      <c r="L383" s="25" t="s">
        <v>800</v>
      </c>
      <c r="M383" s="25" t="s">
        <v>178</v>
      </c>
      <c r="N383" s="25" t="s">
        <v>664</v>
      </c>
      <c r="O383" s="25"/>
      <c r="P383" s="25" t="s">
        <v>1022</v>
      </c>
      <c r="Q383" s="25" t="s">
        <v>302</v>
      </c>
      <c r="R383" s="34">
        <v>1.4E-3</v>
      </c>
      <c r="S383" s="25"/>
      <c r="T383" s="25"/>
      <c r="U383" s="25"/>
      <c r="V383" s="25"/>
      <c r="W383" s="25"/>
      <c r="X383" s="20" t="str">
        <f t="shared" si="23"/>
        <v>一酸化二窒素(N2O)家畜の排せつ物の管理</v>
      </c>
      <c r="Y383" s="20" t="str">
        <f t="shared" si="22"/>
        <v>一酸化二窒素(N2O)家畜の排せつ物の管理水牛(その他方法によりそのふん尿の管理が行われるもの)</v>
      </c>
      <c r="Z383" s="47"/>
      <c r="AA383" s="20"/>
      <c r="AB383" s="20"/>
      <c r="AC383" s="20"/>
      <c r="AD383" s="20"/>
      <c r="AF383" s="25"/>
      <c r="AG383" s="25"/>
      <c r="AH383" s="25"/>
      <c r="AI383" s="25"/>
      <c r="AJ383" s="25"/>
      <c r="AK383" s="25"/>
    </row>
    <row r="384" spans="12:37">
      <c r="L384" s="25" t="s">
        <v>800</v>
      </c>
      <c r="M384" s="25" t="s">
        <v>178</v>
      </c>
      <c r="N384" s="25" t="s">
        <v>567</v>
      </c>
      <c r="O384" s="25"/>
      <c r="P384" s="25" t="s">
        <v>1023</v>
      </c>
      <c r="Q384" s="25" t="s">
        <v>665</v>
      </c>
      <c r="R384" s="25">
        <v>2.5000000000000001E-4</v>
      </c>
      <c r="S384" s="25"/>
      <c r="T384" s="25"/>
      <c r="U384" s="25"/>
      <c r="V384" s="25"/>
      <c r="W384" s="25"/>
      <c r="X384" s="20" t="str">
        <f t="shared" si="23"/>
        <v>一酸化二窒素(N2O)家畜の排せつ物の管理</v>
      </c>
      <c r="Y384" s="20" t="str">
        <f t="shared" si="22"/>
        <v>一酸化二窒素(N2O)家畜の排せつ物の管理うさぎ</v>
      </c>
      <c r="Z384" s="47"/>
      <c r="AA384" s="20"/>
      <c r="AB384" s="20"/>
      <c r="AC384" s="20"/>
      <c r="AD384" s="20"/>
      <c r="AF384" s="25"/>
      <c r="AG384" s="25"/>
      <c r="AH384" s="25"/>
      <c r="AI384" s="25"/>
      <c r="AJ384" s="25"/>
      <c r="AK384" s="25"/>
    </row>
    <row r="385" spans="12:37">
      <c r="L385" s="25" t="s">
        <v>800</v>
      </c>
      <c r="M385" s="25" t="s">
        <v>178</v>
      </c>
      <c r="N385" s="25" t="s">
        <v>569</v>
      </c>
      <c r="O385" s="25"/>
      <c r="P385" s="25" t="s">
        <v>1022</v>
      </c>
      <c r="Q385" s="25" t="s">
        <v>302</v>
      </c>
      <c r="R385" s="25">
        <v>1.3999999999999999E-4</v>
      </c>
      <c r="S385" s="25"/>
      <c r="T385" s="25"/>
      <c r="U385" s="25"/>
      <c r="V385" s="25"/>
      <c r="W385" s="25"/>
      <c r="X385" s="20" t="str">
        <f t="shared" si="23"/>
        <v>一酸化二窒素(N2O)家畜の排せつ物の管理</v>
      </c>
      <c r="Y385" s="20" t="str">
        <f t="shared" si="22"/>
        <v>一酸化二窒素(N2O)家畜の排せつ物の管理ミンク</v>
      </c>
      <c r="Z385" s="47"/>
      <c r="AA385" s="20"/>
      <c r="AB385" s="20"/>
      <c r="AC385" s="20"/>
      <c r="AD385" s="20"/>
      <c r="AF385" s="25"/>
      <c r="AG385" s="25"/>
      <c r="AH385" s="25"/>
      <c r="AI385" s="25"/>
      <c r="AJ385" s="25"/>
      <c r="AK385" s="25"/>
    </row>
    <row r="386" spans="12:37">
      <c r="L386" s="25" t="s">
        <v>800</v>
      </c>
      <c r="M386" s="25" t="s">
        <v>178</v>
      </c>
      <c r="N386" s="25" t="s">
        <v>570</v>
      </c>
      <c r="O386" s="25"/>
      <c r="P386" s="25" t="s">
        <v>1022</v>
      </c>
      <c r="Q386" s="25" t="s">
        <v>302</v>
      </c>
      <c r="R386" s="25">
        <v>6.4999999999999997E-4</v>
      </c>
      <c r="S386" s="25"/>
      <c r="T386" s="25"/>
      <c r="U386" s="25"/>
      <c r="V386" s="25" t="s">
        <v>571</v>
      </c>
      <c r="W386" s="25"/>
      <c r="X386" s="20" t="str">
        <f t="shared" si="23"/>
        <v>一酸化二窒素(N2O)家畜の排せつ物の管理</v>
      </c>
      <c r="Y386" s="20" t="str">
        <f t="shared" si="22"/>
        <v>一酸化二窒素(N2O)家畜の排せつ物の管理放牧牛</v>
      </c>
      <c r="Z386" s="47"/>
      <c r="AA386" s="20"/>
      <c r="AB386" s="20"/>
      <c r="AC386" s="20"/>
      <c r="AD386" s="20"/>
      <c r="AF386" s="25"/>
      <c r="AG386" s="25"/>
      <c r="AH386" s="25"/>
      <c r="AI386" s="25"/>
      <c r="AJ386" s="25"/>
      <c r="AK386" s="25"/>
    </row>
    <row r="387" spans="12:37">
      <c r="L387" s="25" t="s">
        <v>800</v>
      </c>
      <c r="M387" s="25" t="s">
        <v>178</v>
      </c>
      <c r="N387" s="25" t="s">
        <v>572</v>
      </c>
      <c r="O387" s="25"/>
      <c r="P387" s="25" t="s">
        <v>1023</v>
      </c>
      <c r="Q387" s="25" t="s">
        <v>665</v>
      </c>
      <c r="R387" s="25">
        <v>2.9000000000000002E-6</v>
      </c>
      <c r="S387" s="25"/>
      <c r="T387" s="25"/>
      <c r="U387" s="25"/>
      <c r="V387" s="25"/>
      <c r="W387" s="25" t="s">
        <v>571</v>
      </c>
      <c r="X387" s="20" t="str">
        <f t="shared" si="23"/>
        <v>一酸化二窒素(N2O)家畜の排せつ物の管理</v>
      </c>
      <c r="Y387" s="20" t="str">
        <f t="shared" si="22"/>
        <v>一酸化二窒素(N2O)家畜の排せつ物の管理放牧鶏</v>
      </c>
      <c r="Z387" s="47"/>
      <c r="AA387" s="20"/>
      <c r="AB387" s="20"/>
      <c r="AC387" s="20"/>
      <c r="AD387" s="20"/>
      <c r="AF387" s="25"/>
      <c r="AG387" s="25"/>
      <c r="AH387" s="25"/>
      <c r="AI387" s="25"/>
      <c r="AJ387" s="25"/>
      <c r="AK387" s="25"/>
    </row>
    <row r="388" spans="12:37">
      <c r="L388" s="25" t="s">
        <v>800</v>
      </c>
      <c r="M388" s="25" t="s">
        <v>456</v>
      </c>
      <c r="N388" s="25" t="s">
        <v>257</v>
      </c>
      <c r="O388" s="25"/>
      <c r="P388" s="25" t="s">
        <v>1029</v>
      </c>
      <c r="Q388" s="25" t="s">
        <v>174</v>
      </c>
      <c r="R388" s="25">
        <v>4.8999999999999998E-3</v>
      </c>
      <c r="S388" s="25"/>
      <c r="T388" s="25"/>
      <c r="U388" s="25"/>
      <c r="V388" s="25" t="s">
        <v>1058</v>
      </c>
      <c r="W388" s="25"/>
      <c r="X388" s="20" t="str">
        <f t="shared" si="23"/>
        <v>一酸化二窒素(N2O)耕地における肥料の使用</v>
      </c>
      <c r="Y388" s="20" t="str">
        <f t="shared" si="22"/>
        <v>一酸化二窒素(N2O)耕地における肥料の使用水稲</v>
      </c>
      <c r="Z388" s="47"/>
      <c r="AA388" s="20"/>
      <c r="AB388" s="20"/>
      <c r="AC388" s="20"/>
      <c r="AD388" s="20"/>
      <c r="AF388" s="25"/>
      <c r="AG388" s="25"/>
      <c r="AH388" s="25"/>
      <c r="AI388" s="25"/>
      <c r="AJ388" s="25"/>
      <c r="AK388" s="25"/>
    </row>
    <row r="389" spans="12:37">
      <c r="L389" s="25" t="s">
        <v>800</v>
      </c>
      <c r="M389" s="25" t="s">
        <v>177</v>
      </c>
      <c r="N389" s="25" t="s">
        <v>301</v>
      </c>
      <c r="O389" s="25"/>
      <c r="P389" s="25" t="s">
        <v>1029</v>
      </c>
      <c r="Q389" s="25" t="s">
        <v>174</v>
      </c>
      <c r="R389" s="25">
        <v>4.5999999999999999E-2</v>
      </c>
      <c r="S389" s="25"/>
      <c r="T389" s="25"/>
      <c r="U389" s="25"/>
      <c r="V389" s="25"/>
      <c r="W389" s="32" t="s">
        <v>666</v>
      </c>
      <c r="X389" s="20" t="str">
        <f t="shared" si="23"/>
        <v>一酸化二窒素(N2O)耕地における肥料の使用</v>
      </c>
      <c r="Y389" s="20" t="str">
        <f t="shared" si="22"/>
        <v>一酸化二窒素(N2O)耕地における肥料の使用茶樹</v>
      </c>
      <c r="Z389" s="47"/>
      <c r="AA389" s="20"/>
      <c r="AB389" s="20"/>
      <c r="AC389" s="20"/>
      <c r="AD389" s="20"/>
      <c r="AF389" s="25"/>
      <c r="AG389" s="25"/>
      <c r="AH389" s="25"/>
      <c r="AI389" s="25"/>
      <c r="AJ389" s="25"/>
      <c r="AK389" s="25"/>
    </row>
    <row r="390" spans="12:37">
      <c r="L390" s="25" t="s">
        <v>800</v>
      </c>
      <c r="M390" s="25" t="s">
        <v>177</v>
      </c>
      <c r="N390" s="25" t="s">
        <v>667</v>
      </c>
      <c r="O390" s="25"/>
      <c r="P390" s="25" t="s">
        <v>1029</v>
      </c>
      <c r="Q390" s="25" t="s">
        <v>174</v>
      </c>
      <c r="R390" s="25">
        <v>9.7000000000000003E-3</v>
      </c>
      <c r="S390" s="25"/>
      <c r="T390" s="25"/>
      <c r="U390" s="25"/>
      <c r="V390" s="25"/>
      <c r="W390" s="25"/>
      <c r="X390" s="20" t="str">
        <f t="shared" si="23"/>
        <v>一酸化二窒素(N2O)耕地における肥料の使用</v>
      </c>
      <c r="Y390" s="20" t="str">
        <f t="shared" si="22"/>
        <v>一酸化二窒素(N2O)耕地における肥料の使用その他作物</v>
      </c>
      <c r="Z390" s="47"/>
      <c r="AA390" s="20"/>
      <c r="AB390" s="20"/>
      <c r="AC390" s="20"/>
      <c r="AD390" s="20"/>
      <c r="AF390" s="25"/>
      <c r="AG390" s="25"/>
      <c r="AH390" s="25"/>
      <c r="AI390" s="25"/>
      <c r="AJ390" s="25"/>
      <c r="AK390" s="25"/>
    </row>
    <row r="391" spans="12:37">
      <c r="L391" s="25" t="s">
        <v>800</v>
      </c>
      <c r="M391" s="25" t="s">
        <v>668</v>
      </c>
      <c r="N391" s="25" t="s">
        <v>669</v>
      </c>
      <c r="O391" s="25"/>
      <c r="P391" s="25" t="s">
        <v>1016</v>
      </c>
      <c r="Q391" s="25" t="s">
        <v>229</v>
      </c>
      <c r="R391" s="25">
        <v>5.3999999999999998E-5</v>
      </c>
      <c r="S391" s="25"/>
      <c r="T391" s="25"/>
      <c r="U391" s="25"/>
      <c r="V391" s="25" t="s">
        <v>670</v>
      </c>
      <c r="W391" s="25"/>
      <c r="X391" s="20" t="str">
        <f t="shared" si="23"/>
        <v>一酸化二窒素(N2O)耕地における農作物の残さの肥料としての使用</v>
      </c>
      <c r="Y391" s="20" t="str">
        <f t="shared" si="22"/>
        <v>一酸化二窒素(N2O)耕地における農作物の残さの肥料としての使用水稲(稲わら)</v>
      </c>
      <c r="Z391" s="47"/>
      <c r="AA391" s="20"/>
      <c r="AB391" s="20"/>
      <c r="AC391" s="20"/>
      <c r="AD391" s="20"/>
      <c r="AF391" s="25"/>
      <c r="AG391" s="25"/>
      <c r="AH391" s="25"/>
      <c r="AI391" s="25"/>
      <c r="AJ391" s="25"/>
      <c r="AK391" s="25"/>
    </row>
    <row r="392" spans="12:37">
      <c r="L392" s="25" t="s">
        <v>800</v>
      </c>
      <c r="M392" s="25" t="s">
        <v>802</v>
      </c>
      <c r="N392" s="25" t="s">
        <v>671</v>
      </c>
      <c r="O392" s="25"/>
      <c r="P392" s="25" t="s">
        <v>1016</v>
      </c>
      <c r="Q392" s="25" t="s">
        <v>229</v>
      </c>
      <c r="R392" s="25">
        <v>4.1999999999999998E-5</v>
      </c>
      <c r="S392" s="25"/>
      <c r="T392" s="25"/>
      <c r="U392" s="25"/>
      <c r="V392" s="25"/>
      <c r="W392" s="25" t="s">
        <v>670</v>
      </c>
      <c r="X392" s="20" t="str">
        <f t="shared" si="23"/>
        <v>一酸化二窒素(N2O)耕地における農作物の残さの肥料としての使用</v>
      </c>
      <c r="Y392" s="20" t="str">
        <f t="shared" si="22"/>
        <v>一酸化二窒素(N2O)耕地における農作物の残さの肥料としての使用水稲(もみがら)</v>
      </c>
      <c r="Z392" s="47"/>
      <c r="AA392" s="20"/>
      <c r="AB392" s="20"/>
      <c r="AC392" s="20"/>
      <c r="AD392" s="20"/>
      <c r="AF392" s="25"/>
      <c r="AG392" s="25"/>
      <c r="AH392" s="25"/>
      <c r="AI392" s="25"/>
      <c r="AJ392" s="25"/>
      <c r="AK392" s="25"/>
    </row>
    <row r="393" spans="12:37">
      <c r="L393" s="25" t="s">
        <v>800</v>
      </c>
      <c r="M393" s="25" t="s">
        <v>802</v>
      </c>
      <c r="N393" s="25" t="s">
        <v>672</v>
      </c>
      <c r="O393" s="25"/>
      <c r="P393" s="25" t="s">
        <v>1016</v>
      </c>
      <c r="Q393" s="25" t="s">
        <v>229</v>
      </c>
      <c r="R393" s="25">
        <v>9.0000000000000006E-5</v>
      </c>
      <c r="S393" s="25"/>
      <c r="T393" s="25"/>
      <c r="U393" s="25"/>
      <c r="V393" s="25"/>
      <c r="W393" s="25"/>
      <c r="X393" s="20" t="str">
        <f t="shared" si="23"/>
        <v>一酸化二窒素(N2O)耕地における農作物の残さの肥料としての使用</v>
      </c>
      <c r="Y393" s="20" t="str">
        <f t="shared" si="22"/>
        <v>一酸化二窒素(N2O)耕地における農作物の残さの肥料としての使用水稲(地下部残渣)</v>
      </c>
      <c r="Z393" s="47"/>
      <c r="AA393" s="20"/>
      <c r="AB393" s="20"/>
      <c r="AC393" s="20"/>
      <c r="AD393" s="20"/>
      <c r="AF393" s="25"/>
      <c r="AG393" s="25"/>
      <c r="AH393" s="25"/>
      <c r="AI393" s="25"/>
      <c r="AJ393" s="25"/>
      <c r="AK393" s="25"/>
    </row>
    <row r="394" spans="12:37">
      <c r="L394" s="25" t="s">
        <v>800</v>
      </c>
      <c r="M394" s="25" t="s">
        <v>802</v>
      </c>
      <c r="N394" s="25" t="s">
        <v>256</v>
      </c>
      <c r="O394" s="25"/>
      <c r="P394" s="25" t="s">
        <v>1016</v>
      </c>
      <c r="Q394" s="25" t="s">
        <v>229</v>
      </c>
      <c r="R394" s="31">
        <v>9.6000000000000002E-5</v>
      </c>
      <c r="S394" s="25"/>
      <c r="T394" s="25"/>
      <c r="U394" s="25"/>
      <c r="V394" s="25"/>
      <c r="W394" s="25"/>
      <c r="X394" s="20" t="str">
        <f t="shared" si="23"/>
        <v>一酸化二窒素(N2O)耕地における農作物の残さの肥料としての使用</v>
      </c>
      <c r="Y394" s="20" t="str">
        <f t="shared" si="22"/>
        <v>一酸化二窒素(N2O)耕地における農作物の残さの肥料としての使用小麦</v>
      </c>
      <c r="Z394" s="47"/>
      <c r="AA394" s="20"/>
      <c r="AB394" s="20"/>
      <c r="AC394" s="20"/>
      <c r="AD394" s="20"/>
      <c r="AF394" s="25"/>
      <c r="AG394" s="25"/>
      <c r="AH394" s="25"/>
      <c r="AI394" s="25"/>
      <c r="AJ394" s="25"/>
      <c r="AK394" s="25"/>
    </row>
    <row r="395" spans="12:37">
      <c r="L395" s="25" t="s">
        <v>800</v>
      </c>
      <c r="M395" s="25" t="s">
        <v>802</v>
      </c>
      <c r="N395" s="25" t="s">
        <v>299</v>
      </c>
      <c r="O395" s="25"/>
      <c r="P395" s="25" t="s">
        <v>1016</v>
      </c>
      <c r="Q395" s="25" t="s">
        <v>229</v>
      </c>
      <c r="R395" s="25">
        <v>2.9E-4</v>
      </c>
      <c r="S395" s="25"/>
      <c r="T395" s="25"/>
      <c r="U395" s="25"/>
      <c r="V395" s="25"/>
      <c r="W395" s="25"/>
      <c r="X395" s="20" t="str">
        <f t="shared" si="23"/>
        <v>一酸化二窒素(N2O)耕地における農作物の残さの肥料としての使用</v>
      </c>
      <c r="Y395" s="20" t="str">
        <f t="shared" si="22"/>
        <v>一酸化二窒素(N2O)耕地における農作物の残さの肥料としての使用二条大麦</v>
      </c>
      <c r="Z395" s="47"/>
      <c r="AA395" s="20"/>
      <c r="AB395" s="20"/>
      <c r="AC395" s="20"/>
      <c r="AD395" s="20"/>
      <c r="AF395" s="25"/>
      <c r="AG395" s="25"/>
      <c r="AH395" s="25"/>
      <c r="AI395" s="25"/>
      <c r="AJ395" s="25"/>
      <c r="AK395" s="25"/>
    </row>
    <row r="396" spans="12:37">
      <c r="L396" s="25" t="s">
        <v>800</v>
      </c>
      <c r="M396" s="25" t="s">
        <v>802</v>
      </c>
      <c r="N396" s="25" t="s">
        <v>298</v>
      </c>
      <c r="O396" s="25"/>
      <c r="P396" s="25" t="s">
        <v>1016</v>
      </c>
      <c r="Q396" s="25" t="s">
        <v>229</v>
      </c>
      <c r="R396" s="25">
        <v>1.2E-4</v>
      </c>
      <c r="S396" s="25"/>
      <c r="T396" s="25"/>
      <c r="U396" s="25"/>
      <c r="V396" s="25"/>
      <c r="W396" s="25"/>
      <c r="X396" s="20" t="str">
        <f t="shared" si="23"/>
        <v>一酸化二窒素(N2O)耕地における農作物の残さの肥料としての使用</v>
      </c>
      <c r="Y396" s="20" t="str">
        <f t="shared" si="22"/>
        <v>一酸化二窒素(N2O)耕地における農作物の残さの肥料としての使用六条大麦</v>
      </c>
      <c r="Z396" s="47"/>
      <c r="AA396" s="20"/>
      <c r="AB396" s="20"/>
      <c r="AC396" s="20"/>
      <c r="AD396" s="20"/>
      <c r="AF396" s="25"/>
      <c r="AG396" s="25"/>
      <c r="AH396" s="25"/>
      <c r="AI396" s="25"/>
      <c r="AJ396" s="25"/>
      <c r="AK396" s="25"/>
    </row>
    <row r="397" spans="12:37">
      <c r="L397" s="25" t="s">
        <v>800</v>
      </c>
      <c r="M397" s="25" t="s">
        <v>802</v>
      </c>
      <c r="N397" s="25" t="s">
        <v>297</v>
      </c>
      <c r="O397" s="25"/>
      <c r="P397" s="25" t="s">
        <v>1016</v>
      </c>
      <c r="Q397" s="25" t="s">
        <v>229</v>
      </c>
      <c r="R397" s="25">
        <v>1.8000000000000001E-4</v>
      </c>
      <c r="S397" s="25"/>
      <c r="T397" s="25"/>
      <c r="U397" s="25"/>
      <c r="V397" s="25"/>
      <c r="W397" s="25"/>
      <c r="X397" s="20" t="str">
        <f t="shared" si="23"/>
        <v>一酸化二窒素(N2O)耕地における農作物の残さの肥料としての使用</v>
      </c>
      <c r="Y397" s="20" t="str">
        <f t="shared" si="22"/>
        <v>一酸化二窒素(N2O)耕地における農作物の残さの肥料としての使用裸麦</v>
      </c>
      <c r="Z397" s="47"/>
      <c r="AA397" s="20"/>
      <c r="AB397" s="20"/>
      <c r="AC397" s="20"/>
      <c r="AD397" s="20"/>
      <c r="AF397" s="25"/>
      <c r="AG397" s="25"/>
      <c r="AH397" s="25"/>
      <c r="AI397" s="25"/>
      <c r="AJ397" s="25"/>
      <c r="AK397" s="25"/>
    </row>
    <row r="398" spans="12:37">
      <c r="L398" s="25" t="s">
        <v>800</v>
      </c>
      <c r="M398" s="25" t="s">
        <v>802</v>
      </c>
      <c r="N398" s="25" t="s">
        <v>255</v>
      </c>
      <c r="O398" s="25"/>
      <c r="P398" s="25" t="s">
        <v>1016</v>
      </c>
      <c r="Q398" s="25" t="s">
        <v>229</v>
      </c>
      <c r="R398" s="25">
        <v>1.2E-4</v>
      </c>
      <c r="S398" s="25"/>
      <c r="T398" s="25"/>
      <c r="U398" s="25"/>
      <c r="V398" s="25"/>
      <c r="W398" s="25"/>
      <c r="X398" s="20" t="str">
        <f t="shared" si="23"/>
        <v>一酸化二窒素(N2O)耕地における農作物の残さの肥料としての使用</v>
      </c>
      <c r="Y398" s="20" t="str">
        <f t="shared" si="22"/>
        <v>一酸化二窒素(N2O)耕地における農作物の残さの肥料としての使用えん麦</v>
      </c>
      <c r="Z398" s="47"/>
      <c r="AA398" s="20"/>
      <c r="AB398" s="20"/>
      <c r="AC398" s="20"/>
      <c r="AD398" s="20"/>
      <c r="AF398" s="25"/>
      <c r="AG398" s="25"/>
      <c r="AH398" s="25"/>
      <c r="AI398" s="25"/>
      <c r="AJ398" s="25"/>
      <c r="AK398" s="25"/>
    </row>
    <row r="399" spans="12:37">
      <c r="L399" s="25" t="s">
        <v>800</v>
      </c>
      <c r="M399" s="25" t="s">
        <v>802</v>
      </c>
      <c r="N399" s="25" t="s">
        <v>254</v>
      </c>
      <c r="O399" s="25"/>
      <c r="P399" s="25" t="s">
        <v>1016</v>
      </c>
      <c r="Q399" s="25" t="s">
        <v>229</v>
      </c>
      <c r="R399" s="25">
        <v>1.2E-4</v>
      </c>
      <c r="S399" s="25"/>
      <c r="T399" s="25"/>
      <c r="U399" s="25"/>
      <c r="V399" s="25"/>
      <c r="W399" s="25"/>
      <c r="X399" s="20" t="str">
        <f t="shared" si="23"/>
        <v>一酸化二窒素(N2O)耕地における農作物の残さの肥料としての使用</v>
      </c>
      <c r="Y399" s="20" t="str">
        <f t="shared" si="22"/>
        <v>一酸化二窒素(N2O)耕地における農作物の残さの肥料としての使用らい麦</v>
      </c>
      <c r="Z399" s="47"/>
      <c r="AA399" s="20"/>
      <c r="AB399" s="20"/>
      <c r="AC399" s="20"/>
      <c r="AD399" s="20"/>
      <c r="AF399" s="25"/>
      <c r="AG399" s="25"/>
      <c r="AH399" s="25"/>
      <c r="AI399" s="25"/>
      <c r="AJ399" s="25"/>
      <c r="AK399" s="25"/>
    </row>
    <row r="400" spans="12:37">
      <c r="L400" s="25" t="s">
        <v>800</v>
      </c>
      <c r="M400" s="25" t="s">
        <v>802</v>
      </c>
      <c r="N400" s="25" t="s">
        <v>253</v>
      </c>
      <c r="O400" s="25"/>
      <c r="P400" s="25" t="s">
        <v>1016</v>
      </c>
      <c r="Q400" s="25" t="s">
        <v>229</v>
      </c>
      <c r="R400" s="25">
        <v>1.9000000000000001E-4</v>
      </c>
      <c r="S400" s="25"/>
      <c r="T400" s="25"/>
      <c r="U400" s="25"/>
      <c r="V400" s="25"/>
      <c r="W400" s="25"/>
      <c r="X400" s="20" t="str">
        <f t="shared" si="23"/>
        <v>一酸化二窒素(N2O)耕地における農作物の残さの肥料としての使用</v>
      </c>
      <c r="Y400" s="20" t="str">
        <f t="shared" si="22"/>
        <v>一酸化二窒素(N2O)耕地における農作物の残さの肥料としての使用とうもろこし</v>
      </c>
      <c r="Z400" s="47"/>
      <c r="AA400" s="20"/>
      <c r="AB400" s="20"/>
      <c r="AC400" s="20"/>
      <c r="AD400" s="20"/>
      <c r="AF400" s="25"/>
      <c r="AG400" s="25"/>
      <c r="AH400" s="25"/>
      <c r="AI400" s="25"/>
      <c r="AJ400" s="25"/>
      <c r="AK400" s="25"/>
    </row>
    <row r="401" spans="12:37">
      <c r="L401" s="25" t="s">
        <v>800</v>
      </c>
      <c r="M401" s="25" t="s">
        <v>802</v>
      </c>
      <c r="N401" s="25" t="s">
        <v>296</v>
      </c>
      <c r="O401" s="25"/>
      <c r="P401" s="25" t="s">
        <v>1016</v>
      </c>
      <c r="Q401" s="25" t="s">
        <v>229</v>
      </c>
      <c r="R401" s="25">
        <v>1.2E-4</v>
      </c>
      <c r="S401" s="25"/>
      <c r="T401" s="25"/>
      <c r="U401" s="25"/>
      <c r="V401" s="25"/>
      <c r="W401" s="25"/>
      <c r="X401" s="20" t="str">
        <f t="shared" si="23"/>
        <v>一酸化二窒素(N2O)耕地における農作物の残さの肥料としての使用</v>
      </c>
      <c r="Y401" s="20" t="str">
        <f t="shared" si="22"/>
        <v>一酸化二窒素(N2O)耕地における農作物の残さの肥料としての使用そば</v>
      </c>
      <c r="Z401" s="47"/>
      <c r="AA401" s="20"/>
      <c r="AB401" s="20"/>
      <c r="AC401" s="20"/>
      <c r="AD401" s="20"/>
      <c r="AF401" s="25"/>
      <c r="AG401" s="25"/>
      <c r="AH401" s="25"/>
      <c r="AI401" s="25"/>
      <c r="AJ401" s="25"/>
      <c r="AK401" s="25"/>
    </row>
    <row r="402" spans="12:37">
      <c r="L402" s="25" t="s">
        <v>800</v>
      </c>
      <c r="M402" s="25" t="s">
        <v>802</v>
      </c>
      <c r="N402" s="25" t="s">
        <v>252</v>
      </c>
      <c r="O402" s="25"/>
      <c r="P402" s="25" t="s">
        <v>1016</v>
      </c>
      <c r="Q402" s="25" t="s">
        <v>229</v>
      </c>
      <c r="R402" s="25">
        <v>1.1E-4</v>
      </c>
      <c r="S402" s="25"/>
      <c r="T402" s="25"/>
      <c r="U402" s="25"/>
      <c r="V402" s="25"/>
      <c r="W402" s="25"/>
      <c r="X402" s="20" t="str">
        <f t="shared" si="23"/>
        <v>一酸化二窒素(N2O)耕地における農作物の残さの肥料としての使用</v>
      </c>
      <c r="Y402" s="20" t="str">
        <f t="shared" si="22"/>
        <v>一酸化二窒素(N2O)耕地における農作物の残さの肥料としての使用大豆</v>
      </c>
      <c r="Z402" s="47"/>
      <c r="AA402" s="20"/>
      <c r="AB402" s="20"/>
      <c r="AC402" s="20"/>
      <c r="AD402" s="20"/>
      <c r="AF402" s="25"/>
      <c r="AG402" s="25"/>
      <c r="AH402" s="25"/>
      <c r="AI402" s="25"/>
      <c r="AJ402" s="25"/>
      <c r="AK402" s="25"/>
    </row>
    <row r="403" spans="12:37">
      <c r="L403" s="25" t="s">
        <v>800</v>
      </c>
      <c r="M403" s="25" t="s">
        <v>802</v>
      </c>
      <c r="N403" s="25" t="s">
        <v>251</v>
      </c>
      <c r="O403" s="25"/>
      <c r="P403" s="25" t="s">
        <v>1016</v>
      </c>
      <c r="Q403" s="25" t="s">
        <v>229</v>
      </c>
      <c r="R403" s="25">
        <v>1.3999999999999999E-4</v>
      </c>
      <c r="S403" s="25"/>
      <c r="T403" s="25"/>
      <c r="U403" s="25"/>
      <c r="V403" s="25"/>
      <c r="W403" s="25"/>
      <c r="X403" s="20" t="str">
        <f t="shared" si="23"/>
        <v>一酸化二窒素(N2O)耕地における農作物の残さの肥料としての使用</v>
      </c>
      <c r="Y403" s="20" t="str">
        <f t="shared" si="22"/>
        <v>一酸化二窒素(N2O)耕地における農作物の残さの肥料としての使用小豆</v>
      </c>
      <c r="Z403" s="47"/>
      <c r="AA403" s="20"/>
      <c r="AB403" s="20"/>
      <c r="AC403" s="20"/>
      <c r="AD403" s="20"/>
      <c r="AF403" s="25"/>
      <c r="AG403" s="25"/>
      <c r="AH403" s="25"/>
      <c r="AI403" s="25"/>
      <c r="AJ403" s="25"/>
      <c r="AK403" s="25"/>
    </row>
    <row r="404" spans="12:37">
      <c r="L404" s="25" t="s">
        <v>800</v>
      </c>
      <c r="M404" s="25" t="s">
        <v>802</v>
      </c>
      <c r="N404" s="25" t="s">
        <v>250</v>
      </c>
      <c r="O404" s="25"/>
      <c r="P404" s="25" t="s">
        <v>1016</v>
      </c>
      <c r="Q404" s="25" t="s">
        <v>229</v>
      </c>
      <c r="R404" s="25">
        <v>1.2999999999999999E-4</v>
      </c>
      <c r="S404" s="25"/>
      <c r="T404" s="25"/>
      <c r="U404" s="25"/>
      <c r="V404" s="25"/>
      <c r="W404" s="25"/>
      <c r="X404" s="20" t="str">
        <f t="shared" si="23"/>
        <v>一酸化二窒素(N2O)耕地における農作物の残さの肥料としての使用</v>
      </c>
      <c r="Y404" s="20" t="str">
        <f t="shared" si="22"/>
        <v>一酸化二窒素(N2O)耕地における農作物の残さの肥料としての使用いんげんまめ</v>
      </c>
      <c r="Z404" s="47"/>
      <c r="AA404" s="20"/>
      <c r="AB404" s="20"/>
      <c r="AC404" s="20"/>
      <c r="AD404" s="20"/>
      <c r="AF404" s="25"/>
      <c r="AG404" s="25"/>
      <c r="AH404" s="25"/>
      <c r="AI404" s="25"/>
      <c r="AJ404" s="25"/>
      <c r="AK404" s="25"/>
    </row>
    <row r="405" spans="12:37">
      <c r="L405" s="25" t="s">
        <v>800</v>
      </c>
      <c r="M405" s="25" t="s">
        <v>802</v>
      </c>
      <c r="N405" s="25" t="s">
        <v>673</v>
      </c>
      <c r="O405" s="25"/>
      <c r="P405" s="25" t="s">
        <v>1016</v>
      </c>
      <c r="Q405" s="25" t="s">
        <v>229</v>
      </c>
      <c r="R405" s="25">
        <v>1.6000000000000001E-4</v>
      </c>
      <c r="S405" s="25"/>
      <c r="T405" s="25"/>
      <c r="U405" s="25"/>
      <c r="V405" s="25"/>
      <c r="W405" s="25"/>
      <c r="X405" s="20" t="str">
        <f t="shared" si="23"/>
        <v>一酸化二窒素(N2O)耕地における農作物の残さの肥料としての使用</v>
      </c>
      <c r="Y405" s="20" t="str">
        <f t="shared" si="22"/>
        <v>一酸化二窒素(N2O)耕地における農作物の残さの肥料としての使用さやえんどう</v>
      </c>
      <c r="Z405" s="47"/>
      <c r="AA405" s="20"/>
      <c r="AB405" s="20"/>
      <c r="AC405" s="20"/>
      <c r="AD405" s="20"/>
      <c r="AF405" s="25"/>
      <c r="AG405" s="25"/>
      <c r="AH405" s="25"/>
      <c r="AI405" s="25"/>
      <c r="AJ405" s="25"/>
      <c r="AK405" s="25"/>
    </row>
    <row r="406" spans="12:37">
      <c r="L406" s="25" t="s">
        <v>800</v>
      </c>
      <c r="M406" s="25" t="s">
        <v>802</v>
      </c>
      <c r="N406" s="25" t="s">
        <v>295</v>
      </c>
      <c r="O406" s="25"/>
      <c r="P406" s="25" t="s">
        <v>1016</v>
      </c>
      <c r="Q406" s="25" t="s">
        <v>229</v>
      </c>
      <c r="R406" s="25">
        <v>1.6000000000000001E-4</v>
      </c>
      <c r="S406" s="25"/>
      <c r="T406" s="25"/>
      <c r="U406" s="25"/>
      <c r="V406" s="25"/>
      <c r="W406" s="25"/>
      <c r="X406" s="20" t="str">
        <f t="shared" si="23"/>
        <v>一酸化二窒素(N2O)耕地における農作物の残さの肥料としての使用</v>
      </c>
      <c r="Y406" s="20" t="str">
        <f t="shared" si="22"/>
        <v>一酸化二窒素(N2O)耕地における農作物の残さの肥料としての使用そらまめ</v>
      </c>
      <c r="Z406" s="47"/>
      <c r="AA406" s="20"/>
      <c r="AB406" s="20"/>
      <c r="AC406" s="20"/>
      <c r="AD406" s="20"/>
      <c r="AF406" s="25"/>
      <c r="AG406" s="25"/>
      <c r="AH406" s="25"/>
      <c r="AI406" s="25"/>
      <c r="AJ406" s="25"/>
      <c r="AK406" s="25"/>
    </row>
    <row r="407" spans="12:37">
      <c r="L407" s="25" t="s">
        <v>800</v>
      </c>
      <c r="M407" s="25" t="s">
        <v>802</v>
      </c>
      <c r="N407" s="25" t="s">
        <v>249</v>
      </c>
      <c r="O407" s="25"/>
      <c r="P407" s="25" t="s">
        <v>1016</v>
      </c>
      <c r="Q407" s="25" t="s">
        <v>229</v>
      </c>
      <c r="R407" s="25">
        <v>2.3000000000000001E-4</v>
      </c>
      <c r="S407" s="25"/>
      <c r="T407" s="25"/>
      <c r="U407" s="25"/>
      <c r="V407" s="25"/>
      <c r="W407" s="25"/>
      <c r="X407" s="20" t="str">
        <f t="shared" si="23"/>
        <v>一酸化二窒素(N2O)耕地における農作物の残さの肥料としての使用</v>
      </c>
      <c r="Y407" s="20" t="str">
        <f t="shared" si="22"/>
        <v>一酸化二窒素(N2O)耕地における農作物の残さの肥料としての使用らっかせい</v>
      </c>
      <c r="Z407" s="47"/>
      <c r="AA407" s="20"/>
      <c r="AB407" s="20"/>
      <c r="AC407" s="20"/>
      <c r="AD407" s="20"/>
      <c r="AF407" s="25"/>
      <c r="AG407" s="25"/>
      <c r="AH407" s="25"/>
      <c r="AI407" s="25"/>
      <c r="AJ407" s="25"/>
      <c r="AK407" s="25"/>
    </row>
    <row r="408" spans="12:37">
      <c r="L408" s="25" t="s">
        <v>800</v>
      </c>
      <c r="M408" s="25" t="s">
        <v>802</v>
      </c>
      <c r="N408" s="25" t="s">
        <v>294</v>
      </c>
      <c r="O408" s="25"/>
      <c r="P408" s="25" t="s">
        <v>1016</v>
      </c>
      <c r="Q408" s="25" t="s">
        <v>229</v>
      </c>
      <c r="R408" s="25">
        <v>1.6000000000000001E-4</v>
      </c>
      <c r="S408" s="25"/>
      <c r="T408" s="25"/>
      <c r="U408" s="25"/>
      <c r="V408" s="25"/>
      <c r="W408" s="25"/>
      <c r="X408" s="20" t="str">
        <f t="shared" si="23"/>
        <v>一酸化二窒素(N2O)耕地における農作物の残さの肥料としての使用</v>
      </c>
      <c r="Y408" s="20" t="str">
        <f t="shared" si="22"/>
        <v>一酸化二窒素(N2O)耕地における農作物の残さの肥料としての使用えだまめ</v>
      </c>
      <c r="Z408" s="47"/>
      <c r="AA408" s="20"/>
      <c r="AB408" s="20"/>
      <c r="AC408" s="20"/>
      <c r="AD408" s="20"/>
      <c r="AF408" s="25"/>
      <c r="AG408" s="25"/>
      <c r="AH408" s="25"/>
      <c r="AI408" s="25"/>
      <c r="AJ408" s="25"/>
      <c r="AK408" s="25"/>
    </row>
    <row r="409" spans="12:37">
      <c r="L409" s="25" t="s">
        <v>800</v>
      </c>
      <c r="M409" s="25" t="s">
        <v>802</v>
      </c>
      <c r="N409" s="25" t="s">
        <v>293</v>
      </c>
      <c r="O409" s="25"/>
      <c r="P409" s="25" t="s">
        <v>1016</v>
      </c>
      <c r="Q409" s="25" t="s">
        <v>229</v>
      </c>
      <c r="R409" s="25">
        <v>1.6000000000000001E-4</v>
      </c>
      <c r="S409" s="25"/>
      <c r="T409" s="25"/>
      <c r="U409" s="25"/>
      <c r="V409" s="25"/>
      <c r="W409" s="25"/>
      <c r="X409" s="20" t="str">
        <f t="shared" si="23"/>
        <v>一酸化二窒素(N2O)耕地における農作物の残さの肥料としての使用</v>
      </c>
      <c r="Y409" s="20" t="str">
        <f t="shared" si="22"/>
        <v>一酸化二窒素(N2O)耕地における農作物の残さの肥料としての使用さやいんげん</v>
      </c>
      <c r="Z409" s="47"/>
      <c r="AA409" s="20"/>
      <c r="AB409" s="20"/>
      <c r="AC409" s="20"/>
      <c r="AD409" s="20"/>
      <c r="AF409" s="25"/>
      <c r="AG409" s="25"/>
      <c r="AH409" s="25"/>
      <c r="AI409" s="25"/>
      <c r="AJ409" s="25"/>
      <c r="AK409" s="25"/>
    </row>
    <row r="410" spans="12:37">
      <c r="L410" s="25" t="s">
        <v>800</v>
      </c>
      <c r="M410" s="25" t="s">
        <v>802</v>
      </c>
      <c r="N410" s="25" t="s">
        <v>292</v>
      </c>
      <c r="O410" s="25"/>
      <c r="P410" s="25" t="s">
        <v>1016</v>
      </c>
      <c r="Q410" s="25" t="s">
        <v>229</v>
      </c>
      <c r="R410" s="25">
        <v>2.5000000000000001E-4</v>
      </c>
      <c r="S410" s="25"/>
      <c r="T410" s="25"/>
      <c r="U410" s="25"/>
      <c r="V410" s="25"/>
      <c r="W410" s="25"/>
      <c r="X410" s="20" t="str">
        <f t="shared" si="23"/>
        <v>一酸化二窒素(N2O)耕地における農作物の残さの肥料としての使用</v>
      </c>
      <c r="Y410" s="20" t="str">
        <f t="shared" si="22"/>
        <v>一酸化二窒素(N2O)耕地における農作物の残さの肥料としての使用かんしょ</v>
      </c>
      <c r="Z410" s="47"/>
      <c r="AA410" s="20"/>
      <c r="AB410" s="20"/>
      <c r="AC410" s="20"/>
      <c r="AD410" s="20"/>
      <c r="AF410" s="25"/>
      <c r="AG410" s="25"/>
      <c r="AH410" s="25"/>
      <c r="AI410" s="25"/>
      <c r="AJ410" s="25"/>
      <c r="AK410" s="25"/>
    </row>
    <row r="411" spans="12:37">
      <c r="L411" s="25" t="s">
        <v>800</v>
      </c>
      <c r="M411" s="25" t="s">
        <v>802</v>
      </c>
      <c r="N411" s="25" t="s">
        <v>291</v>
      </c>
      <c r="O411" s="25"/>
      <c r="P411" s="25" t="s">
        <v>1016</v>
      </c>
      <c r="Q411" s="25" t="s">
        <v>229</v>
      </c>
      <c r="R411" s="25">
        <v>2.4000000000000001E-4</v>
      </c>
      <c r="S411" s="25"/>
      <c r="T411" s="25"/>
      <c r="U411" s="25"/>
      <c r="V411" s="25"/>
      <c r="W411" s="25"/>
      <c r="X411" s="20" t="str">
        <f t="shared" si="23"/>
        <v>一酸化二窒素(N2O)耕地における農作物の残さの肥料としての使用</v>
      </c>
      <c r="Y411" s="20" t="str">
        <f t="shared" si="22"/>
        <v>一酸化二窒素(N2O)耕地における農作物の残さの肥料としての使用こんにゃく</v>
      </c>
      <c r="Z411" s="47"/>
      <c r="AA411" s="20"/>
      <c r="AB411" s="20"/>
      <c r="AC411" s="20"/>
      <c r="AD411" s="20"/>
      <c r="AF411" s="25"/>
      <c r="AG411" s="25"/>
      <c r="AH411" s="25"/>
      <c r="AI411" s="25"/>
      <c r="AJ411" s="25"/>
      <c r="AK411" s="25"/>
    </row>
    <row r="412" spans="12:37">
      <c r="L412" s="25" t="s">
        <v>800</v>
      </c>
      <c r="M412" s="25" t="s">
        <v>802</v>
      </c>
      <c r="N412" s="25" t="s">
        <v>290</v>
      </c>
      <c r="O412" s="25"/>
      <c r="P412" s="25" t="s">
        <v>1016</v>
      </c>
      <c r="Q412" s="25" t="s">
        <v>229</v>
      </c>
      <c r="R412" s="25">
        <v>2.7E-4</v>
      </c>
      <c r="S412" s="25"/>
      <c r="T412" s="25"/>
      <c r="U412" s="25"/>
      <c r="V412" s="25"/>
      <c r="W412" s="25"/>
      <c r="X412" s="20" t="str">
        <f t="shared" si="23"/>
        <v>一酸化二窒素(N2O)耕地における農作物の残さの肥料としての使用</v>
      </c>
      <c r="Y412" s="20" t="str">
        <f t="shared" si="22"/>
        <v>一酸化二窒素(N2O)耕地における農作物の残さの肥料としての使用さといも</v>
      </c>
      <c r="Z412" s="47"/>
      <c r="AA412" s="20"/>
      <c r="AB412" s="20"/>
      <c r="AC412" s="20"/>
      <c r="AD412" s="20"/>
      <c r="AF412" s="25"/>
      <c r="AG412" s="25"/>
      <c r="AH412" s="25"/>
      <c r="AI412" s="25"/>
      <c r="AJ412" s="25"/>
      <c r="AK412" s="25"/>
    </row>
    <row r="413" spans="12:37">
      <c r="L413" s="25" t="s">
        <v>800</v>
      </c>
      <c r="M413" s="25" t="s">
        <v>802</v>
      </c>
      <c r="N413" s="25" t="s">
        <v>248</v>
      </c>
      <c r="O413" s="25"/>
      <c r="P413" s="25" t="s">
        <v>1016</v>
      </c>
      <c r="Q413" s="25" t="s">
        <v>229</v>
      </c>
      <c r="R413" s="25">
        <v>2.7999999999999998E-4</v>
      </c>
      <c r="S413" s="25"/>
      <c r="T413" s="25"/>
      <c r="U413" s="25"/>
      <c r="V413" s="25"/>
      <c r="W413" s="25"/>
      <c r="X413" s="20" t="str">
        <f t="shared" si="23"/>
        <v>一酸化二窒素(N2O)耕地における農作物の残さの肥料としての使用</v>
      </c>
      <c r="Y413" s="20" t="str">
        <f t="shared" si="22"/>
        <v>一酸化二窒素(N2O)耕地における農作物の残さの肥料としての使用ばれいしょ</v>
      </c>
      <c r="Z413" s="47"/>
      <c r="AA413" s="20"/>
      <c r="AB413" s="20"/>
      <c r="AC413" s="20"/>
      <c r="AD413" s="20"/>
      <c r="AF413" s="25"/>
      <c r="AG413" s="25"/>
      <c r="AH413" s="25"/>
      <c r="AI413" s="25"/>
      <c r="AJ413" s="25"/>
      <c r="AK413" s="25"/>
    </row>
    <row r="414" spans="12:37">
      <c r="L414" s="25" t="s">
        <v>800</v>
      </c>
      <c r="M414" s="25" t="s">
        <v>802</v>
      </c>
      <c r="N414" s="25" t="s">
        <v>289</v>
      </c>
      <c r="O414" s="25"/>
      <c r="P414" s="25" t="s">
        <v>1016</v>
      </c>
      <c r="Q414" s="25" t="s">
        <v>229</v>
      </c>
      <c r="R414" s="25">
        <v>2.0000000000000001E-4</v>
      </c>
      <c r="S414" s="25"/>
      <c r="T414" s="25"/>
      <c r="U414" s="25"/>
      <c r="V414" s="25"/>
      <c r="W414" s="25"/>
      <c r="X414" s="20" t="str">
        <f t="shared" si="23"/>
        <v>一酸化二窒素(N2O)耕地における農作物の残さの肥料としての使用</v>
      </c>
      <c r="Y414" s="20" t="str">
        <f t="shared" si="22"/>
        <v>一酸化二窒素(N2O)耕地における農作物の残さの肥料としての使用やまのいも</v>
      </c>
      <c r="Z414" s="47"/>
      <c r="AA414" s="20"/>
      <c r="AB414" s="20"/>
      <c r="AC414" s="20"/>
      <c r="AD414" s="20"/>
      <c r="AF414" s="25"/>
      <c r="AG414" s="25"/>
      <c r="AH414" s="25"/>
      <c r="AI414" s="25"/>
      <c r="AJ414" s="25"/>
      <c r="AK414" s="25"/>
    </row>
    <row r="415" spans="12:37">
      <c r="L415" s="25" t="s">
        <v>800</v>
      </c>
      <c r="M415" s="25" t="s">
        <v>802</v>
      </c>
      <c r="N415" s="25" t="s">
        <v>288</v>
      </c>
      <c r="O415" s="25"/>
      <c r="P415" s="25" t="s">
        <v>1016</v>
      </c>
      <c r="Q415" s="25" t="s">
        <v>229</v>
      </c>
      <c r="R415" s="38">
        <v>6.3E-5</v>
      </c>
      <c r="S415" s="25"/>
      <c r="T415" s="25"/>
      <c r="U415" s="25"/>
      <c r="V415" s="25"/>
      <c r="W415" s="25"/>
      <c r="X415" s="20" t="str">
        <f t="shared" si="23"/>
        <v>一酸化二窒素(N2O)耕地における農作物の残さの肥料としての使用</v>
      </c>
      <c r="Y415" s="20" t="str">
        <f t="shared" si="22"/>
        <v>一酸化二窒素(N2O)耕地における農作物の残さの肥料としての使用いちご</v>
      </c>
      <c r="Z415" s="47"/>
      <c r="AA415" s="20"/>
      <c r="AB415" s="20"/>
      <c r="AC415" s="20"/>
      <c r="AD415" s="20"/>
      <c r="AF415" s="25"/>
      <c r="AG415" s="25"/>
      <c r="AH415" s="25"/>
      <c r="AI415" s="25"/>
      <c r="AJ415" s="25"/>
      <c r="AK415" s="25"/>
    </row>
    <row r="416" spans="12:37">
      <c r="L416" s="25" t="s">
        <v>800</v>
      </c>
      <c r="M416" s="25" t="s">
        <v>802</v>
      </c>
      <c r="N416" s="25" t="s">
        <v>287</v>
      </c>
      <c r="O416" s="25"/>
      <c r="P416" s="25" t="s">
        <v>1016</v>
      </c>
      <c r="Q416" s="25" t="s">
        <v>229</v>
      </c>
      <c r="R416" s="25">
        <v>6.3E-5</v>
      </c>
      <c r="S416" s="25"/>
      <c r="T416" s="25"/>
      <c r="U416" s="25"/>
      <c r="V416" s="25"/>
      <c r="W416" s="25"/>
      <c r="X416" s="20" t="str">
        <f t="shared" si="23"/>
        <v>一酸化二窒素(N2O)耕地における農作物の残さの肥料としての使用</v>
      </c>
      <c r="Y416" s="20" t="str">
        <f t="shared" si="22"/>
        <v>一酸化二窒素(N2O)耕地における農作物の残さの肥料としての使用すいか</v>
      </c>
      <c r="Z416" s="47"/>
      <c r="AA416" s="20"/>
      <c r="AB416" s="20"/>
      <c r="AC416" s="20"/>
      <c r="AD416" s="20"/>
      <c r="AF416" s="25"/>
      <c r="AG416" s="25"/>
      <c r="AH416" s="25"/>
      <c r="AI416" s="25"/>
      <c r="AJ416" s="25"/>
      <c r="AK416" s="25"/>
    </row>
    <row r="417" spans="12:37">
      <c r="L417" s="25" t="s">
        <v>800</v>
      </c>
      <c r="M417" s="25" t="s">
        <v>802</v>
      </c>
      <c r="N417" s="25" t="s">
        <v>286</v>
      </c>
      <c r="O417" s="25"/>
      <c r="P417" s="25" t="s">
        <v>1016</v>
      </c>
      <c r="Q417" s="25" t="s">
        <v>229</v>
      </c>
      <c r="R417" s="25">
        <v>6.3E-5</v>
      </c>
      <c r="S417" s="25"/>
      <c r="T417" s="25"/>
      <c r="U417" s="25"/>
      <c r="V417" s="25"/>
      <c r="W417" s="25"/>
      <c r="X417" s="20" t="str">
        <f t="shared" si="23"/>
        <v>一酸化二窒素(N2O)耕地における農作物の残さの肥料としての使用</v>
      </c>
      <c r="Y417" s="20" t="str">
        <f t="shared" si="22"/>
        <v>一酸化二窒素(N2O)耕地における農作物の残さの肥料としての使用メロン</v>
      </c>
      <c r="Z417" s="47"/>
      <c r="AA417" s="20"/>
      <c r="AB417" s="20"/>
      <c r="AC417" s="20"/>
      <c r="AD417" s="20"/>
      <c r="AF417" s="25"/>
      <c r="AG417" s="25"/>
      <c r="AH417" s="25"/>
      <c r="AI417" s="25"/>
      <c r="AJ417" s="25"/>
      <c r="AK417" s="25"/>
    </row>
    <row r="418" spans="12:37">
      <c r="L418" s="25" t="s">
        <v>800</v>
      </c>
      <c r="M418" s="25" t="s">
        <v>802</v>
      </c>
      <c r="N418" s="25" t="s">
        <v>285</v>
      </c>
      <c r="O418" s="25"/>
      <c r="P418" s="25" t="s">
        <v>1016</v>
      </c>
      <c r="Q418" s="25" t="s">
        <v>229</v>
      </c>
      <c r="R418" s="25">
        <v>6.3E-5</v>
      </c>
      <c r="S418" s="25"/>
      <c r="T418" s="25"/>
      <c r="U418" s="25"/>
      <c r="V418" s="25"/>
      <c r="W418" s="25"/>
      <c r="X418" s="20" t="str">
        <f t="shared" si="23"/>
        <v>一酸化二窒素(N2O)耕地における農作物の残さの肥料としての使用</v>
      </c>
      <c r="Y418" s="20" t="str">
        <f t="shared" si="22"/>
        <v>一酸化二窒素(N2O)耕地における農作物の残さの肥料としての使用きゅうり</v>
      </c>
      <c r="Z418" s="47"/>
      <c r="AA418" s="20"/>
      <c r="AB418" s="20"/>
      <c r="AC418" s="20"/>
      <c r="AD418" s="20"/>
      <c r="AF418" s="25"/>
      <c r="AG418" s="25"/>
      <c r="AH418" s="25"/>
      <c r="AI418" s="25"/>
      <c r="AJ418" s="25"/>
      <c r="AK418" s="25"/>
    </row>
    <row r="419" spans="12:37">
      <c r="L419" s="25" t="s">
        <v>800</v>
      </c>
      <c r="M419" s="25" t="s">
        <v>802</v>
      </c>
      <c r="N419" s="25" t="s">
        <v>284</v>
      </c>
      <c r="O419" s="25"/>
      <c r="P419" s="25" t="s">
        <v>1016</v>
      </c>
      <c r="Q419" s="25" t="s">
        <v>229</v>
      </c>
      <c r="R419" s="25">
        <v>6.3E-5</v>
      </c>
      <c r="S419" s="25"/>
      <c r="T419" s="25"/>
      <c r="U419" s="25"/>
      <c r="V419" s="25"/>
      <c r="W419" s="25"/>
      <c r="X419" s="20" t="str">
        <f t="shared" si="23"/>
        <v>一酸化二窒素(N2O)耕地における農作物の残さの肥料としての使用</v>
      </c>
      <c r="Y419" s="20" t="str">
        <f t="shared" si="22"/>
        <v>一酸化二窒素(N2O)耕地における農作物の残さの肥料としての使用トマト</v>
      </c>
      <c r="Z419" s="47"/>
      <c r="AA419" s="20"/>
      <c r="AB419" s="20"/>
      <c r="AC419" s="20"/>
      <c r="AD419" s="20"/>
      <c r="AF419" s="25"/>
      <c r="AG419" s="25"/>
      <c r="AH419" s="25"/>
      <c r="AI419" s="25"/>
      <c r="AJ419" s="25"/>
      <c r="AK419" s="25"/>
    </row>
    <row r="420" spans="12:37">
      <c r="L420" s="25" t="s">
        <v>800</v>
      </c>
      <c r="M420" s="25" t="s">
        <v>802</v>
      </c>
      <c r="N420" s="25" t="s">
        <v>283</v>
      </c>
      <c r="O420" s="25"/>
      <c r="P420" s="25" t="s">
        <v>1016</v>
      </c>
      <c r="Q420" s="25" t="s">
        <v>229</v>
      </c>
      <c r="R420" s="25">
        <v>6.3E-5</v>
      </c>
      <c r="S420" s="25"/>
      <c r="T420" s="25"/>
      <c r="U420" s="25"/>
      <c r="V420" s="25"/>
      <c r="W420" s="25"/>
      <c r="X420" s="20" t="str">
        <f t="shared" si="23"/>
        <v>一酸化二窒素(N2O)耕地における農作物の残さの肥料としての使用</v>
      </c>
      <c r="Y420" s="20" t="str">
        <f t="shared" si="22"/>
        <v>一酸化二窒素(N2O)耕地における農作物の残さの肥料としての使用なす</v>
      </c>
      <c r="Z420" s="47"/>
      <c r="AA420" s="20"/>
      <c r="AB420" s="20"/>
      <c r="AC420" s="20"/>
      <c r="AD420" s="20"/>
      <c r="AF420" s="25"/>
      <c r="AG420" s="25"/>
      <c r="AH420" s="25"/>
      <c r="AI420" s="25"/>
      <c r="AJ420" s="25"/>
      <c r="AK420" s="25"/>
    </row>
    <row r="421" spans="12:37">
      <c r="L421" s="25" t="s">
        <v>800</v>
      </c>
      <c r="M421" s="25" t="s">
        <v>802</v>
      </c>
      <c r="N421" s="25" t="s">
        <v>1104</v>
      </c>
      <c r="O421" s="25"/>
      <c r="P421" s="25" t="s">
        <v>1016</v>
      </c>
      <c r="Q421" s="25" t="s">
        <v>229</v>
      </c>
      <c r="R421" s="25">
        <v>6.3E-5</v>
      </c>
      <c r="S421" s="25"/>
      <c r="T421" s="25"/>
      <c r="U421" s="25"/>
      <c r="V421" s="25"/>
      <c r="W421" s="25"/>
      <c r="X421" s="20" t="str">
        <f t="shared" si="23"/>
        <v>一酸化二窒素(N2O)耕地における農作物の残さの肥料としての使用</v>
      </c>
      <c r="Y421" s="20" t="str">
        <f t="shared" si="22"/>
        <v>一酸化二窒素(N2O)耕地における農作物の残さの肥料としての使用ピマン</v>
      </c>
      <c r="Z421" s="47"/>
      <c r="AA421" s="20"/>
      <c r="AB421" s="20"/>
      <c r="AC421" s="20"/>
      <c r="AD421" s="20"/>
      <c r="AF421" s="25"/>
      <c r="AG421" s="25"/>
      <c r="AH421" s="25"/>
      <c r="AI421" s="25"/>
      <c r="AJ421" s="25"/>
      <c r="AK421" s="25"/>
    </row>
    <row r="422" spans="12:37">
      <c r="L422" s="25" t="s">
        <v>800</v>
      </c>
      <c r="M422" s="25" t="s">
        <v>802</v>
      </c>
      <c r="N422" s="25" t="s">
        <v>282</v>
      </c>
      <c r="O422" s="25"/>
      <c r="P422" s="25" t="s">
        <v>1016</v>
      </c>
      <c r="Q422" s="25" t="s">
        <v>229</v>
      </c>
      <c r="R422" s="25">
        <v>4.3000000000000002E-5</v>
      </c>
      <c r="S422" s="25"/>
      <c r="T422" s="25"/>
      <c r="U422" s="25"/>
      <c r="V422" s="25"/>
      <c r="W422" s="25"/>
      <c r="X422" s="20" t="str">
        <f t="shared" si="23"/>
        <v>一酸化二窒素(N2O)耕地における農作物の残さの肥料としての使用</v>
      </c>
      <c r="Y422" s="20" t="str">
        <f t="shared" si="22"/>
        <v>一酸化二窒素(N2O)耕地における農作物の残さの肥料としての使用キャベツ</v>
      </c>
      <c r="Z422" s="47"/>
      <c r="AA422" s="20"/>
      <c r="AB422" s="20"/>
      <c r="AC422" s="20"/>
      <c r="AD422" s="20"/>
      <c r="AF422" s="25"/>
      <c r="AG422" s="25"/>
      <c r="AH422" s="25"/>
      <c r="AI422" s="25"/>
      <c r="AJ422" s="25"/>
      <c r="AK422" s="25"/>
    </row>
    <row r="423" spans="12:37">
      <c r="L423" s="25" t="s">
        <v>800</v>
      </c>
      <c r="M423" s="25" t="s">
        <v>802</v>
      </c>
      <c r="N423" s="25" t="s">
        <v>281</v>
      </c>
      <c r="O423" s="25"/>
      <c r="P423" s="25" t="s">
        <v>1016</v>
      </c>
      <c r="Q423" s="25" t="s">
        <v>229</v>
      </c>
      <c r="R423" s="25">
        <v>6.3000000000000003E-4</v>
      </c>
      <c r="S423" s="25"/>
      <c r="T423" s="25"/>
      <c r="U423" s="25"/>
      <c r="V423" s="25"/>
      <c r="W423" s="25"/>
      <c r="X423" s="20" t="str">
        <f t="shared" si="23"/>
        <v>一酸化二窒素(N2O)耕地における農作物の残さの肥料としての使用</v>
      </c>
      <c r="Y423" s="20" t="str">
        <f t="shared" si="22"/>
        <v>一酸化二窒素(N2O)耕地における農作物の残さの肥料としての使用はくさい</v>
      </c>
      <c r="Z423" s="47"/>
      <c r="AA423" s="20"/>
      <c r="AB423" s="20"/>
      <c r="AC423" s="20"/>
      <c r="AD423" s="20"/>
      <c r="AF423" s="25"/>
      <c r="AG423" s="25"/>
      <c r="AH423" s="25"/>
      <c r="AI423" s="25"/>
      <c r="AJ423" s="25"/>
      <c r="AK423" s="25"/>
    </row>
    <row r="424" spans="12:37">
      <c r="L424" s="25" t="s">
        <v>800</v>
      </c>
      <c r="M424" s="25" t="s">
        <v>802</v>
      </c>
      <c r="N424" s="25" t="s">
        <v>280</v>
      </c>
      <c r="O424" s="25"/>
      <c r="P424" s="25" t="s">
        <v>1016</v>
      </c>
      <c r="Q424" s="25" t="s">
        <v>229</v>
      </c>
      <c r="R424" s="25">
        <v>8.2999999999999998E-5</v>
      </c>
      <c r="S424" s="25"/>
      <c r="T424" s="25"/>
      <c r="U424" s="25"/>
      <c r="V424" s="25"/>
      <c r="W424" s="25"/>
      <c r="X424" s="20" t="str">
        <f t="shared" si="23"/>
        <v>一酸化二窒素(N2O)耕地における農作物の残さの肥料としての使用</v>
      </c>
      <c r="Y424" s="20" t="str">
        <f t="shared" si="22"/>
        <v>一酸化二窒素(N2O)耕地における農作物の残さの肥料としての使用ほうれんそう</v>
      </c>
      <c r="Z424" s="47"/>
      <c r="AA424" s="45"/>
      <c r="AB424" s="45"/>
      <c r="AC424" s="45"/>
      <c r="AD424" s="45"/>
      <c r="AF424" s="25"/>
      <c r="AG424" s="25"/>
      <c r="AH424" s="25"/>
      <c r="AI424" s="25"/>
      <c r="AJ424" s="25"/>
      <c r="AK424" s="25"/>
    </row>
    <row r="425" spans="12:37">
      <c r="L425" s="25" t="s">
        <v>800</v>
      </c>
      <c r="M425" s="25" t="s">
        <v>802</v>
      </c>
      <c r="N425" s="25" t="s">
        <v>279</v>
      </c>
      <c r="O425" s="25"/>
      <c r="P425" s="25" t="s">
        <v>1016</v>
      </c>
      <c r="Q425" s="25" t="s">
        <v>229</v>
      </c>
      <c r="R425" s="25">
        <v>2.8E-5</v>
      </c>
      <c r="S425" s="25"/>
      <c r="T425" s="25"/>
      <c r="U425" s="25"/>
      <c r="V425" s="25"/>
      <c r="W425" s="25"/>
      <c r="X425" s="20" t="str">
        <f t="shared" si="23"/>
        <v>一酸化二窒素(N2O)耕地における農作物の残さの肥料としての使用</v>
      </c>
      <c r="Y425" s="20" t="str">
        <f t="shared" si="22"/>
        <v>一酸化二窒素(N2O)耕地における農作物の残さの肥料としての使用ねぎ</v>
      </c>
      <c r="Z425" s="47"/>
      <c r="AA425" s="20"/>
      <c r="AB425" s="20"/>
      <c r="AC425" s="20"/>
      <c r="AD425" s="20"/>
      <c r="AF425" s="25"/>
      <c r="AG425" s="25"/>
      <c r="AH425" s="25"/>
      <c r="AI425" s="25"/>
      <c r="AJ425" s="25"/>
      <c r="AK425" s="25"/>
    </row>
    <row r="426" spans="12:37">
      <c r="L426" s="25" t="s">
        <v>800</v>
      </c>
      <c r="M426" s="25" t="s">
        <v>802</v>
      </c>
      <c r="N426" s="25" t="s">
        <v>278</v>
      </c>
      <c r="O426" s="25"/>
      <c r="P426" s="25" t="s">
        <v>1016</v>
      </c>
      <c r="Q426" s="25" t="s">
        <v>229</v>
      </c>
      <c r="R426" s="25">
        <v>1.9000000000000001E-5</v>
      </c>
      <c r="S426" s="25"/>
      <c r="T426" s="25"/>
      <c r="U426" s="25"/>
      <c r="V426" s="25"/>
      <c r="W426" s="25"/>
      <c r="X426" s="20" t="str">
        <f t="shared" si="23"/>
        <v>一酸化二窒素(N2O)耕地における農作物の残さの肥料としての使用</v>
      </c>
      <c r="Y426" s="20" t="str">
        <f t="shared" si="22"/>
        <v>一酸化二窒素(N2O)耕地における農作物の残さの肥料としての使用たまねぎ</v>
      </c>
      <c r="Z426" s="47"/>
      <c r="AA426" s="20"/>
      <c r="AB426" s="20"/>
      <c r="AC426" s="20"/>
      <c r="AD426" s="20"/>
      <c r="AF426" s="25"/>
      <c r="AG426" s="25"/>
      <c r="AH426" s="25"/>
      <c r="AI426" s="25"/>
      <c r="AJ426" s="25"/>
      <c r="AK426" s="25"/>
    </row>
    <row r="427" spans="12:37">
      <c r="L427" s="25" t="s">
        <v>800</v>
      </c>
      <c r="M427" s="25" t="s">
        <v>802</v>
      </c>
      <c r="N427" s="25" t="s">
        <v>277</v>
      </c>
      <c r="O427" s="25"/>
      <c r="P427" s="25" t="s">
        <v>1016</v>
      </c>
      <c r="Q427" s="25" t="s">
        <v>229</v>
      </c>
      <c r="R427" s="25">
        <v>6.4000000000000005E-4</v>
      </c>
      <c r="S427" s="25"/>
      <c r="T427" s="25"/>
      <c r="U427" s="25"/>
      <c r="V427" s="25"/>
      <c r="W427" s="25"/>
      <c r="X427" s="20" t="str">
        <f t="shared" si="23"/>
        <v>一酸化二窒素(N2O)耕地における農作物の残さの肥料としての使用</v>
      </c>
      <c r="Y427" s="20" t="str">
        <f t="shared" si="22"/>
        <v>一酸化二窒素(N2O)耕地における農作物の残さの肥料としての使用レタス</v>
      </c>
      <c r="Z427" s="47"/>
      <c r="AA427" s="20"/>
      <c r="AB427" s="20"/>
      <c r="AC427" s="20"/>
      <c r="AD427" s="20"/>
      <c r="AF427" s="25"/>
      <c r="AG427" s="25"/>
      <c r="AH427" s="25"/>
      <c r="AI427" s="25"/>
      <c r="AJ427" s="25"/>
      <c r="AK427" s="25"/>
    </row>
    <row r="428" spans="12:37">
      <c r="L428" s="25" t="s">
        <v>800</v>
      </c>
      <c r="M428" s="25" t="s">
        <v>802</v>
      </c>
      <c r="N428" s="25" t="s">
        <v>276</v>
      </c>
      <c r="O428" s="25"/>
      <c r="P428" s="25" t="s">
        <v>1016</v>
      </c>
      <c r="Q428" s="25" t="s">
        <v>229</v>
      </c>
      <c r="R428" s="25">
        <v>4.4999999999999999E-4</v>
      </c>
      <c r="S428" s="25"/>
      <c r="T428" s="25"/>
      <c r="U428" s="25"/>
      <c r="V428" s="25"/>
      <c r="W428" s="25"/>
      <c r="X428" s="20" t="str">
        <f t="shared" si="23"/>
        <v>一酸化二窒素(N2O)耕地における農作物の残さの肥料としての使用</v>
      </c>
      <c r="Y428" s="20" t="str">
        <f t="shared" si="22"/>
        <v>一酸化二窒素(N2O)耕地における農作物の残さの肥料としての使用だいこん</v>
      </c>
      <c r="Z428" s="47"/>
      <c r="AA428" s="20"/>
      <c r="AB428" s="20"/>
      <c r="AC428" s="20"/>
      <c r="AD428" s="20"/>
      <c r="AF428" s="25"/>
      <c r="AG428" s="25"/>
      <c r="AH428" s="25"/>
      <c r="AI428" s="25"/>
      <c r="AJ428" s="25"/>
      <c r="AK428" s="25"/>
    </row>
    <row r="429" spans="12:37">
      <c r="L429" s="25" t="s">
        <v>800</v>
      </c>
      <c r="M429" s="25" t="s">
        <v>802</v>
      </c>
      <c r="N429" s="25" t="s">
        <v>275</v>
      </c>
      <c r="O429" s="25"/>
      <c r="P429" s="25" t="s">
        <v>1016</v>
      </c>
      <c r="Q429" s="25" t="s">
        <v>229</v>
      </c>
      <c r="R429" s="25">
        <v>7.4999999999999993E-5</v>
      </c>
      <c r="S429" s="25"/>
      <c r="T429" s="25"/>
      <c r="U429" s="25"/>
      <c r="V429" s="25"/>
      <c r="W429" s="25"/>
      <c r="X429" s="20" t="str">
        <f t="shared" si="23"/>
        <v>一酸化二窒素(N2O)耕地における農作物の残さの肥料としての使用</v>
      </c>
      <c r="Y429" s="20" t="str">
        <f t="shared" si="22"/>
        <v>一酸化二窒素(N2O)耕地における農作物の残さの肥料としての使用にんじん</v>
      </c>
      <c r="Z429" s="47"/>
      <c r="AA429" s="20"/>
      <c r="AB429" s="20"/>
      <c r="AC429" s="20"/>
      <c r="AD429" s="20"/>
      <c r="AF429" s="25"/>
      <c r="AG429" s="25"/>
      <c r="AH429" s="25"/>
      <c r="AI429" s="25"/>
      <c r="AJ429" s="25"/>
      <c r="AK429" s="25"/>
    </row>
    <row r="430" spans="12:37">
      <c r="L430" s="25" t="s">
        <v>800</v>
      </c>
      <c r="M430" s="25" t="s">
        <v>802</v>
      </c>
      <c r="N430" s="25" t="s">
        <v>274</v>
      </c>
      <c r="O430" s="25"/>
      <c r="P430" s="25" t="s">
        <v>1016</v>
      </c>
      <c r="Q430" s="25" t="s">
        <v>229</v>
      </c>
      <c r="R430" s="25">
        <v>6.3E-5</v>
      </c>
      <c r="S430" s="25"/>
      <c r="T430" s="25"/>
      <c r="U430" s="25"/>
      <c r="V430" s="25"/>
      <c r="W430" s="25"/>
      <c r="X430" s="20" t="str">
        <f t="shared" si="23"/>
        <v>一酸化二窒素(N2O)耕地における農作物の残さの肥料としての使用</v>
      </c>
      <c r="Y430" s="20" t="str">
        <f t="shared" si="22"/>
        <v>一酸化二窒素(N2O)耕地における農作物の残さの肥料としての使用かぼちゃ</v>
      </c>
      <c r="Z430" s="47"/>
      <c r="AA430" s="20"/>
      <c r="AB430" s="20"/>
      <c r="AC430" s="20"/>
      <c r="AD430" s="20"/>
      <c r="AF430" s="25"/>
      <c r="AG430" s="25"/>
      <c r="AH430" s="25"/>
      <c r="AI430" s="25"/>
      <c r="AJ430" s="25"/>
      <c r="AK430" s="25"/>
    </row>
    <row r="431" spans="12:37">
      <c r="L431" s="25" t="s">
        <v>800</v>
      </c>
      <c r="M431" s="25" t="s">
        <v>802</v>
      </c>
      <c r="N431" s="25" t="s">
        <v>273</v>
      </c>
      <c r="O431" s="25"/>
      <c r="P431" s="25" t="s">
        <v>1016</v>
      </c>
      <c r="Q431" s="25" t="s">
        <v>229</v>
      </c>
      <c r="R431" s="25">
        <v>8.2999999999999998E-5</v>
      </c>
      <c r="S431" s="25"/>
      <c r="T431" s="25"/>
      <c r="U431" s="25"/>
      <c r="V431" s="25"/>
      <c r="W431" s="25"/>
      <c r="X431" s="20" t="str">
        <f t="shared" si="23"/>
        <v>一酸化二窒素(N2O)耕地における農作物の残さの肥料としての使用</v>
      </c>
      <c r="Y431" s="20" t="str">
        <f t="shared" si="22"/>
        <v>一酸化二窒素(N2O)耕地における農作物の残さの肥料としての使用こまつな</v>
      </c>
      <c r="Z431" s="47"/>
      <c r="AA431" s="20"/>
      <c r="AB431" s="20"/>
      <c r="AC431" s="20"/>
      <c r="AD431" s="20"/>
      <c r="AF431" s="25"/>
      <c r="AG431" s="25"/>
      <c r="AH431" s="25"/>
      <c r="AI431" s="25"/>
      <c r="AJ431" s="25"/>
      <c r="AK431" s="25"/>
    </row>
    <row r="432" spans="12:37">
      <c r="L432" s="25" t="s">
        <v>800</v>
      </c>
      <c r="M432" s="25" t="s">
        <v>802</v>
      </c>
      <c r="N432" s="25" t="s">
        <v>272</v>
      </c>
      <c r="O432" s="25"/>
      <c r="P432" s="25" t="s">
        <v>1016</v>
      </c>
      <c r="Q432" s="25" t="s">
        <v>229</v>
      </c>
      <c r="R432" s="25">
        <v>8.2999999999999998E-5</v>
      </c>
      <c r="S432" s="25"/>
      <c r="T432" s="25"/>
      <c r="U432" s="25"/>
      <c r="V432" s="25"/>
      <c r="W432" s="25"/>
      <c r="X432" s="20" t="str">
        <f t="shared" si="23"/>
        <v>一酸化二窒素(N2O)耕地における農作物の残さの肥料としての使用</v>
      </c>
      <c r="Y432" s="20" t="str">
        <f t="shared" si="22"/>
        <v>一酸化二窒素(N2O)耕地における農作物の残さの肥料としての使用ちんげんさい</v>
      </c>
      <c r="Z432" s="47"/>
      <c r="AA432" s="20"/>
      <c r="AB432" s="20"/>
      <c r="AC432" s="20"/>
      <c r="AD432" s="20"/>
      <c r="AF432" s="25"/>
      <c r="AG432" s="25"/>
      <c r="AH432" s="25"/>
      <c r="AI432" s="25"/>
      <c r="AJ432" s="25"/>
      <c r="AK432" s="25"/>
    </row>
    <row r="433" spans="12:37">
      <c r="L433" s="25" t="s">
        <v>800</v>
      </c>
      <c r="M433" s="25" t="s">
        <v>802</v>
      </c>
      <c r="N433" s="25" t="s">
        <v>271</v>
      </c>
      <c r="O433" s="25"/>
      <c r="P433" s="25" t="s">
        <v>1016</v>
      </c>
      <c r="Q433" s="25" t="s">
        <v>229</v>
      </c>
      <c r="R433" s="25">
        <v>8.2999999999999998E-5</v>
      </c>
      <c r="S433" s="25"/>
      <c r="T433" s="25"/>
      <c r="U433" s="25"/>
      <c r="V433" s="25"/>
      <c r="W433" s="25"/>
      <c r="X433" s="20" t="str">
        <f t="shared" si="23"/>
        <v>一酸化二窒素(N2O)耕地における農作物の残さの肥料としての使用</v>
      </c>
      <c r="Y433" s="20" t="str">
        <f t="shared" si="22"/>
        <v>一酸化二窒素(N2O)耕地における農作物の残さの肥料としての使用ふき</v>
      </c>
      <c r="Z433" s="47"/>
      <c r="AA433" s="20"/>
      <c r="AB433" s="20"/>
      <c r="AC433" s="20"/>
      <c r="AD433" s="20"/>
      <c r="AF433" s="25"/>
      <c r="AG433" s="25"/>
      <c r="AH433" s="25"/>
      <c r="AI433" s="25"/>
      <c r="AJ433" s="25"/>
      <c r="AK433" s="25"/>
    </row>
    <row r="434" spans="12:37">
      <c r="L434" s="25" t="s">
        <v>800</v>
      </c>
      <c r="M434" s="25" t="s">
        <v>802</v>
      </c>
      <c r="N434" s="25" t="s">
        <v>270</v>
      </c>
      <c r="O434" s="25"/>
      <c r="P434" s="25" t="s">
        <v>1016</v>
      </c>
      <c r="Q434" s="25" t="s">
        <v>229</v>
      </c>
      <c r="R434" s="25">
        <v>8.2999999999999998E-5</v>
      </c>
      <c r="S434" s="25"/>
      <c r="T434" s="25"/>
      <c r="U434" s="25"/>
      <c r="V434" s="25"/>
      <c r="W434" s="25"/>
      <c r="X434" s="20" t="str">
        <f t="shared" si="23"/>
        <v>一酸化二窒素(N2O)耕地における農作物の残さの肥料としての使用</v>
      </c>
      <c r="Y434" s="20" t="str">
        <f t="shared" si="22"/>
        <v>一酸化二窒素(N2O)耕地における農作物の残さの肥料としての使用みつば</v>
      </c>
      <c r="Z434" s="47"/>
      <c r="AA434" s="20"/>
      <c r="AB434" s="20"/>
      <c r="AC434" s="20"/>
      <c r="AD434" s="20"/>
      <c r="AF434" s="25"/>
      <c r="AG434" s="25"/>
      <c r="AH434" s="25"/>
      <c r="AI434" s="25"/>
      <c r="AJ434" s="25"/>
      <c r="AK434" s="25"/>
    </row>
    <row r="435" spans="12:37">
      <c r="L435" s="25" t="s">
        <v>800</v>
      </c>
      <c r="M435" s="25" t="s">
        <v>802</v>
      </c>
      <c r="N435" s="25" t="s">
        <v>269</v>
      </c>
      <c r="O435" s="25"/>
      <c r="P435" s="25" t="s">
        <v>1016</v>
      </c>
      <c r="Q435" s="25" t="s">
        <v>229</v>
      </c>
      <c r="R435" s="25">
        <v>8.2999999999999998E-5</v>
      </c>
      <c r="S435" s="25"/>
      <c r="T435" s="25"/>
      <c r="U435" s="25"/>
      <c r="V435" s="25"/>
      <c r="W435" s="25"/>
      <c r="X435" s="20" t="str">
        <f t="shared" si="23"/>
        <v>一酸化二窒素(N2O)耕地における農作物の残さの肥料としての使用</v>
      </c>
      <c r="Y435" s="20" t="str">
        <f t="shared" si="22"/>
        <v>一酸化二窒素(N2O)耕地における農作物の残さの肥料としての使用しゅんぎく</v>
      </c>
      <c r="Z435" s="47"/>
      <c r="AA435" s="20"/>
      <c r="AB435" s="20"/>
      <c r="AC435" s="20"/>
      <c r="AD435" s="20"/>
      <c r="AF435" s="25"/>
      <c r="AG435" s="25"/>
      <c r="AH435" s="25"/>
      <c r="AI435" s="25"/>
      <c r="AJ435" s="25"/>
      <c r="AK435" s="25"/>
    </row>
    <row r="436" spans="12:37">
      <c r="L436" s="25" t="s">
        <v>800</v>
      </c>
      <c r="M436" s="25" t="s">
        <v>802</v>
      </c>
      <c r="N436" s="25" t="s">
        <v>674</v>
      </c>
      <c r="O436" s="25"/>
      <c r="P436" s="25" t="s">
        <v>1016</v>
      </c>
      <c r="Q436" s="25" t="s">
        <v>229</v>
      </c>
      <c r="R436" s="25">
        <v>8.2999999999999998E-5</v>
      </c>
      <c r="S436" s="25"/>
      <c r="T436" s="25"/>
      <c r="U436" s="25"/>
      <c r="V436" s="25"/>
      <c r="W436" s="25"/>
      <c r="X436" s="20" t="str">
        <f t="shared" si="23"/>
        <v>一酸化二窒素(N2O)耕地における農作物の残さの肥料としての使用</v>
      </c>
      <c r="Y436" s="20" t="str">
        <f t="shared" si="22"/>
        <v>一酸化二窒素(N2O)耕地における農作物の残さの肥料としての使用みずな</v>
      </c>
      <c r="Z436" s="48"/>
      <c r="AA436" s="20"/>
      <c r="AB436" s="20"/>
      <c r="AC436" s="20"/>
      <c r="AD436" s="20"/>
      <c r="AF436" s="25"/>
      <c r="AG436" s="25"/>
      <c r="AH436" s="25"/>
      <c r="AI436" s="25"/>
      <c r="AJ436" s="25"/>
      <c r="AK436" s="25"/>
    </row>
    <row r="437" spans="12:37">
      <c r="L437" s="25" t="s">
        <v>800</v>
      </c>
      <c r="M437" s="25" t="s">
        <v>802</v>
      </c>
      <c r="N437" s="25" t="s">
        <v>268</v>
      </c>
      <c r="O437" s="25"/>
      <c r="P437" s="25" t="s">
        <v>1016</v>
      </c>
      <c r="Q437" s="25" t="s">
        <v>229</v>
      </c>
      <c r="R437" s="25">
        <v>2.8E-5</v>
      </c>
      <c r="S437" s="25"/>
      <c r="T437" s="25"/>
      <c r="U437" s="25"/>
      <c r="V437" s="25"/>
      <c r="W437" s="25"/>
      <c r="X437" s="20" t="str">
        <f t="shared" si="23"/>
        <v>一酸化二窒素(N2O)耕地における農作物の残さの肥料としての使用</v>
      </c>
      <c r="Y437" s="20" t="str">
        <f t="shared" si="22"/>
        <v>一酸化二窒素(N2O)耕地における農作物の残さの肥料としての使用にら</v>
      </c>
      <c r="Z437" s="47"/>
      <c r="AA437" s="20"/>
      <c r="AB437" s="20"/>
      <c r="AC437" s="20"/>
      <c r="AD437" s="20"/>
      <c r="AF437" s="25"/>
      <c r="AG437" s="25"/>
      <c r="AH437" s="25"/>
      <c r="AI437" s="25"/>
      <c r="AJ437" s="25"/>
      <c r="AK437" s="25"/>
    </row>
    <row r="438" spans="12:37">
      <c r="L438" s="25" t="s">
        <v>800</v>
      </c>
      <c r="M438" s="25" t="s">
        <v>802</v>
      </c>
      <c r="N438" s="25" t="s">
        <v>267</v>
      </c>
      <c r="O438" s="25"/>
      <c r="P438" s="25" t="s">
        <v>1016</v>
      </c>
      <c r="Q438" s="25" t="s">
        <v>229</v>
      </c>
      <c r="R438" s="25">
        <v>2.8E-5</v>
      </c>
      <c r="S438" s="25"/>
      <c r="T438" s="25"/>
      <c r="U438" s="25"/>
      <c r="V438" s="25"/>
      <c r="W438" s="25"/>
      <c r="X438" s="20" t="str">
        <f t="shared" si="23"/>
        <v>一酸化二窒素(N2O)耕地における農作物の残さの肥料としての使用</v>
      </c>
      <c r="Y438" s="20" t="str">
        <f t="shared" si="22"/>
        <v>一酸化二窒素(N2O)耕地における農作物の残さの肥料としての使用にんにく</v>
      </c>
      <c r="Z438" s="47"/>
      <c r="AA438" s="20"/>
      <c r="AB438" s="20"/>
      <c r="AC438" s="20"/>
      <c r="AD438" s="20"/>
      <c r="AF438" s="25"/>
      <c r="AG438" s="25"/>
      <c r="AH438" s="25"/>
      <c r="AI438" s="25"/>
      <c r="AJ438" s="25"/>
      <c r="AK438" s="25"/>
    </row>
    <row r="439" spans="12:37">
      <c r="L439" s="25" t="s">
        <v>800</v>
      </c>
      <c r="M439" s="25" t="s">
        <v>802</v>
      </c>
      <c r="N439" s="25" t="s">
        <v>1105</v>
      </c>
      <c r="O439" s="25"/>
      <c r="P439" s="25" t="s">
        <v>1016</v>
      </c>
      <c r="Q439" s="25" t="s">
        <v>229</v>
      </c>
      <c r="R439" s="25">
        <v>8.2999999999999998E-5</v>
      </c>
      <c r="S439" s="25"/>
      <c r="T439" s="25"/>
      <c r="U439" s="25"/>
      <c r="V439" s="25"/>
      <c r="W439" s="25"/>
      <c r="X439" s="20" t="str">
        <f t="shared" si="23"/>
        <v>一酸化二窒素(N2O)耕地における農作物の残さの肥料としての使用</v>
      </c>
      <c r="Y439" s="20" t="str">
        <f t="shared" si="22"/>
        <v>一酸化二窒素(N2O)耕地における農作物の残さの肥料としての使用セルリ</v>
      </c>
      <c r="Z439" s="47"/>
      <c r="AA439" s="20"/>
      <c r="AB439" s="20"/>
      <c r="AC439" s="20"/>
      <c r="AD439" s="20"/>
      <c r="AF439" s="25"/>
      <c r="AG439" s="25"/>
      <c r="AH439" s="25"/>
      <c r="AI439" s="25"/>
      <c r="AJ439" s="25"/>
      <c r="AK439" s="25"/>
    </row>
    <row r="440" spans="12:37">
      <c r="L440" s="25" t="s">
        <v>800</v>
      </c>
      <c r="M440" s="25" t="s">
        <v>802</v>
      </c>
      <c r="N440" s="25" t="s">
        <v>1106</v>
      </c>
      <c r="O440" s="25"/>
      <c r="P440" s="25" t="s">
        <v>1016</v>
      </c>
      <c r="Q440" s="25" t="s">
        <v>229</v>
      </c>
      <c r="R440" s="25">
        <v>4.3000000000000002E-5</v>
      </c>
      <c r="S440" s="25"/>
      <c r="T440" s="25"/>
      <c r="U440" s="25"/>
      <c r="V440" s="25"/>
      <c r="W440" s="25"/>
      <c r="X440" s="20" t="str">
        <f t="shared" si="23"/>
        <v>一酸化二窒素(N2O)耕地における農作物の残さの肥料としての使用</v>
      </c>
      <c r="Y440" s="20" t="str">
        <f t="shared" si="22"/>
        <v>一酸化二窒素(N2O)耕地における農作物の残さの肥料としての使用カリフラワ</v>
      </c>
      <c r="Z440" s="47"/>
      <c r="AA440" s="20"/>
      <c r="AB440" s="20"/>
      <c r="AC440" s="20"/>
      <c r="AD440" s="20"/>
      <c r="AF440" s="25"/>
      <c r="AG440" s="25"/>
      <c r="AH440" s="25"/>
      <c r="AI440" s="25"/>
      <c r="AJ440" s="25"/>
      <c r="AK440" s="25"/>
    </row>
    <row r="441" spans="12:37">
      <c r="L441" s="25" t="s">
        <v>800</v>
      </c>
      <c r="M441" s="25" t="s">
        <v>802</v>
      </c>
      <c r="N441" s="25" t="s">
        <v>1107</v>
      </c>
      <c r="O441" s="25"/>
      <c r="P441" s="25" t="s">
        <v>1016</v>
      </c>
      <c r="Q441" s="25" t="s">
        <v>229</v>
      </c>
      <c r="R441" s="25">
        <v>4.3000000000000002E-5</v>
      </c>
      <c r="S441" s="25"/>
      <c r="T441" s="25"/>
      <c r="U441" s="25"/>
      <c r="V441" s="25"/>
      <c r="W441" s="25"/>
      <c r="X441" s="20" t="str">
        <f t="shared" si="23"/>
        <v>一酸化二窒素(N2O)耕地における農作物の残さの肥料としての使用</v>
      </c>
      <c r="Y441" s="20" t="str">
        <f t="shared" si="22"/>
        <v>一酸化二窒素(N2O)耕地における農作物の残さの肥料としての使用ブロッコリ</v>
      </c>
      <c r="Z441" s="47"/>
      <c r="AA441" s="20"/>
      <c r="AB441" s="20"/>
      <c r="AC441" s="20"/>
      <c r="AD441" s="20"/>
      <c r="AF441" s="25"/>
      <c r="AG441" s="25"/>
      <c r="AH441" s="25"/>
      <c r="AI441" s="25"/>
      <c r="AJ441" s="25"/>
      <c r="AK441" s="25"/>
    </row>
    <row r="442" spans="12:37">
      <c r="L442" s="25" t="s">
        <v>800</v>
      </c>
      <c r="M442" s="25" t="s">
        <v>802</v>
      </c>
      <c r="N442" s="25" t="s">
        <v>266</v>
      </c>
      <c r="O442" s="25"/>
      <c r="P442" s="25" t="s">
        <v>1016</v>
      </c>
      <c r="Q442" s="25" t="s">
        <v>229</v>
      </c>
      <c r="R442" s="25">
        <v>2.8E-5</v>
      </c>
      <c r="S442" s="25"/>
      <c r="T442" s="25"/>
      <c r="U442" s="25"/>
      <c r="V442" s="25"/>
      <c r="W442" s="25"/>
      <c r="X442" s="20" t="str">
        <f t="shared" si="23"/>
        <v>一酸化二窒素(N2O)耕地における農作物の残さの肥料としての使用</v>
      </c>
      <c r="Y442" s="20" t="str">
        <f t="shared" si="22"/>
        <v>一酸化二窒素(N2O)耕地における農作物の残さの肥料としての使用アスパラガス</v>
      </c>
      <c r="Z442" s="47"/>
      <c r="AA442" s="20"/>
      <c r="AB442" s="20"/>
      <c r="AC442" s="20"/>
      <c r="AD442" s="20"/>
      <c r="AF442" s="25"/>
      <c r="AG442" s="25"/>
      <c r="AH442" s="25"/>
      <c r="AI442" s="25"/>
      <c r="AJ442" s="25"/>
      <c r="AK442" s="25"/>
    </row>
    <row r="443" spans="12:37">
      <c r="L443" s="25" t="s">
        <v>800</v>
      </c>
      <c r="M443" s="25" t="s">
        <v>802</v>
      </c>
      <c r="N443" s="25" t="s">
        <v>265</v>
      </c>
      <c r="O443" s="25"/>
      <c r="P443" s="25" t="s">
        <v>1016</v>
      </c>
      <c r="Q443" s="25" t="s">
        <v>229</v>
      </c>
      <c r="R443" s="25">
        <v>4.4999999999999999E-4</v>
      </c>
      <c r="S443" s="25"/>
      <c r="T443" s="25"/>
      <c r="U443" s="25"/>
      <c r="V443" s="25"/>
      <c r="W443" s="25"/>
      <c r="X443" s="20" t="str">
        <f t="shared" si="23"/>
        <v>一酸化二窒素(N2O)耕地における農作物の残さの肥料としての使用</v>
      </c>
      <c r="Y443" s="20" t="str">
        <f t="shared" si="22"/>
        <v>一酸化二窒素(N2O)耕地における農作物の残さの肥料としての使用かぶ</v>
      </c>
      <c r="Z443" s="47"/>
      <c r="AA443" s="20"/>
      <c r="AB443" s="20"/>
      <c r="AC443" s="20"/>
      <c r="AD443" s="20"/>
      <c r="AF443" s="25"/>
      <c r="AG443" s="25"/>
      <c r="AH443" s="25"/>
      <c r="AI443" s="25"/>
      <c r="AJ443" s="25"/>
      <c r="AK443" s="25"/>
    </row>
    <row r="444" spans="12:37">
      <c r="L444" s="25" t="s">
        <v>800</v>
      </c>
      <c r="M444" s="25" t="s">
        <v>802</v>
      </c>
      <c r="N444" s="25" t="s">
        <v>264</v>
      </c>
      <c r="O444" s="25"/>
      <c r="P444" s="25" t="s">
        <v>1016</v>
      </c>
      <c r="Q444" s="25" t="s">
        <v>229</v>
      </c>
      <c r="R444" s="25">
        <v>7.4999999999999993E-5</v>
      </c>
      <c r="S444" s="25"/>
      <c r="T444" s="25"/>
      <c r="U444" s="25"/>
      <c r="V444" s="25"/>
      <c r="W444" s="25"/>
      <c r="X444" s="20" t="str">
        <f t="shared" si="23"/>
        <v>一酸化二窒素(N2O)耕地における農作物の残さの肥料としての使用</v>
      </c>
      <c r="Y444" s="20" t="str">
        <f t="shared" ref="Y444:Y507" si="24">L444&amp;M444&amp;N444&amp;O444</f>
        <v>一酸化二窒素(N2O)耕地における農作物の残さの肥料としての使用ごぼう</v>
      </c>
      <c r="Z444" s="47"/>
      <c r="AA444" s="20"/>
      <c r="AB444" s="20"/>
      <c r="AC444" s="20"/>
      <c r="AD444" s="20"/>
      <c r="AF444" s="25"/>
      <c r="AG444" s="25"/>
      <c r="AH444" s="25"/>
      <c r="AI444" s="25"/>
      <c r="AJ444" s="25"/>
      <c r="AK444" s="25"/>
    </row>
    <row r="445" spans="12:37">
      <c r="L445" s="25" t="s">
        <v>800</v>
      </c>
      <c r="M445" s="25" t="s">
        <v>802</v>
      </c>
      <c r="N445" s="25" t="s">
        <v>263</v>
      </c>
      <c r="O445" s="25"/>
      <c r="P445" s="25" t="s">
        <v>1016</v>
      </c>
      <c r="Q445" s="25" t="s">
        <v>229</v>
      </c>
      <c r="R445" s="25">
        <v>7.4999999999999993E-5</v>
      </c>
      <c r="S445" s="25"/>
      <c r="T445" s="25"/>
      <c r="U445" s="25"/>
      <c r="V445" s="25"/>
      <c r="W445" s="25"/>
      <c r="X445" s="20" t="str">
        <f t="shared" ref="X445:X508" si="25">L445&amp;M445</f>
        <v>一酸化二窒素(N2O)耕地における農作物の残さの肥料としての使用</v>
      </c>
      <c r="Y445" s="20" t="str">
        <f t="shared" si="24"/>
        <v>一酸化二窒素(N2O)耕地における農作物の残さの肥料としての使用れんこん</v>
      </c>
      <c r="Z445" s="47"/>
      <c r="AA445" s="20"/>
      <c r="AB445" s="20"/>
      <c r="AC445" s="20"/>
      <c r="AD445" s="20"/>
      <c r="AF445" s="25"/>
      <c r="AG445" s="25"/>
      <c r="AH445" s="25"/>
      <c r="AI445" s="25"/>
      <c r="AJ445" s="25"/>
      <c r="AK445" s="25"/>
    </row>
    <row r="446" spans="12:37">
      <c r="L446" s="25" t="s">
        <v>800</v>
      </c>
      <c r="M446" s="25" t="s">
        <v>802</v>
      </c>
      <c r="N446" s="25" t="s">
        <v>262</v>
      </c>
      <c r="O446" s="25"/>
      <c r="P446" s="25" t="s">
        <v>1016</v>
      </c>
      <c r="Q446" s="25" t="s">
        <v>229</v>
      </c>
      <c r="R446" s="25">
        <v>2.5999999999999998E-4</v>
      </c>
      <c r="S446" s="25"/>
      <c r="T446" s="25"/>
      <c r="U446" s="25"/>
      <c r="V446" s="25"/>
      <c r="W446" s="25"/>
      <c r="X446" s="20" t="str">
        <f t="shared" si="25"/>
        <v>一酸化二窒素(N2O)耕地における農作物の残さの肥料としての使用</v>
      </c>
      <c r="Y446" s="20" t="str">
        <f t="shared" si="24"/>
        <v>一酸化二窒素(N2O)耕地における農作物の残さの肥料としての使用しょうが</v>
      </c>
      <c r="Z446" s="47"/>
      <c r="AA446" s="20"/>
      <c r="AB446" s="20"/>
      <c r="AC446" s="20"/>
      <c r="AD446" s="20"/>
      <c r="AF446" s="25"/>
      <c r="AG446" s="25"/>
      <c r="AH446" s="25"/>
      <c r="AI446" s="25"/>
      <c r="AJ446" s="25"/>
      <c r="AK446" s="25"/>
    </row>
    <row r="447" spans="12:37">
      <c r="L447" s="25" t="s">
        <v>800</v>
      </c>
      <c r="M447" s="25" t="s">
        <v>802</v>
      </c>
      <c r="N447" s="25" t="s">
        <v>261</v>
      </c>
      <c r="O447" s="25"/>
      <c r="P447" s="25" t="s">
        <v>1016</v>
      </c>
      <c r="Q447" s="25" t="s">
        <v>229</v>
      </c>
      <c r="R447" s="25">
        <v>2.7E-4</v>
      </c>
      <c r="S447" s="25"/>
      <c r="T447" s="25"/>
      <c r="U447" s="25"/>
      <c r="V447" s="25"/>
      <c r="W447" s="25"/>
      <c r="X447" s="20" t="str">
        <f t="shared" si="25"/>
        <v>一酸化二窒素(N2O)耕地における農作物の残さの肥料としての使用</v>
      </c>
      <c r="Y447" s="20" t="str">
        <f t="shared" si="24"/>
        <v>一酸化二窒素(N2O)耕地における農作物の残さの肥料としての使用茶</v>
      </c>
      <c r="Z447" s="47"/>
      <c r="AA447" s="20"/>
      <c r="AB447" s="20"/>
      <c r="AC447" s="20"/>
      <c r="AD447" s="20"/>
      <c r="AF447" s="25"/>
      <c r="AG447" s="25"/>
      <c r="AH447" s="25"/>
      <c r="AI447" s="25"/>
      <c r="AJ447" s="25"/>
      <c r="AK447" s="25"/>
    </row>
    <row r="448" spans="12:37">
      <c r="L448" s="25" t="s">
        <v>800</v>
      </c>
      <c r="M448" s="25" t="s">
        <v>802</v>
      </c>
      <c r="N448" s="25" t="s">
        <v>247</v>
      </c>
      <c r="O448" s="25"/>
      <c r="P448" s="25" t="s">
        <v>1016</v>
      </c>
      <c r="Q448" s="25" t="s">
        <v>229</v>
      </c>
      <c r="R448" s="25">
        <v>2.4000000000000001E-4</v>
      </c>
      <c r="S448" s="25"/>
      <c r="T448" s="25"/>
      <c r="U448" s="25"/>
      <c r="V448" s="25"/>
      <c r="W448" s="25"/>
      <c r="X448" s="20" t="str">
        <f t="shared" si="25"/>
        <v>一酸化二窒素(N2O)耕地における農作物の残さの肥料としての使用</v>
      </c>
      <c r="Y448" s="20" t="str">
        <f t="shared" si="24"/>
        <v>一酸化二窒素(N2O)耕地における農作物の残さの肥料としての使用てんさい</v>
      </c>
      <c r="Z448" s="47"/>
      <c r="AA448" s="20"/>
      <c r="AB448" s="20"/>
      <c r="AC448" s="20"/>
      <c r="AD448" s="20"/>
      <c r="AF448" s="25"/>
      <c r="AG448" s="25"/>
      <c r="AH448" s="25"/>
      <c r="AI448" s="25"/>
      <c r="AJ448" s="25"/>
      <c r="AK448" s="25"/>
    </row>
    <row r="449" spans="12:37">
      <c r="L449" s="25" t="s">
        <v>800</v>
      </c>
      <c r="M449" s="25" t="s">
        <v>802</v>
      </c>
      <c r="N449" s="25" t="s">
        <v>246</v>
      </c>
      <c r="O449" s="25"/>
      <c r="P449" s="25" t="s">
        <v>1016</v>
      </c>
      <c r="Q449" s="25" t="s">
        <v>229</v>
      </c>
      <c r="R449" s="25">
        <v>8.6000000000000003E-5</v>
      </c>
      <c r="S449" s="25"/>
      <c r="T449" s="25"/>
      <c r="U449" s="25"/>
      <c r="V449" s="25"/>
      <c r="W449" s="25"/>
      <c r="X449" s="20" t="str">
        <f t="shared" si="25"/>
        <v>一酸化二窒素(N2O)耕地における農作物の残さの肥料としての使用</v>
      </c>
      <c r="Y449" s="20" t="str">
        <f t="shared" si="24"/>
        <v>一酸化二窒素(N2O)耕地における農作物の残さの肥料としての使用さとうきび</v>
      </c>
      <c r="Z449" s="47"/>
      <c r="AA449" s="20"/>
      <c r="AB449" s="20"/>
      <c r="AC449" s="20"/>
      <c r="AD449" s="20"/>
      <c r="AF449" s="25"/>
      <c r="AG449" s="25"/>
      <c r="AH449" s="25"/>
      <c r="AI449" s="25"/>
      <c r="AJ449" s="25"/>
      <c r="AK449" s="25"/>
    </row>
    <row r="450" spans="12:37">
      <c r="L450" s="25" t="s">
        <v>800</v>
      </c>
      <c r="M450" s="25" t="s">
        <v>802</v>
      </c>
      <c r="N450" s="25" t="s">
        <v>260</v>
      </c>
      <c r="O450" s="25"/>
      <c r="P450" s="25" t="s">
        <v>1016</v>
      </c>
      <c r="Q450" s="25" t="s">
        <v>229</v>
      </c>
      <c r="R450" s="25">
        <v>4.4000000000000002E-4</v>
      </c>
      <c r="S450" s="25"/>
      <c r="T450" s="25"/>
      <c r="U450" s="25"/>
      <c r="V450" s="25"/>
      <c r="W450" s="25"/>
      <c r="X450" s="20" t="str">
        <f t="shared" si="25"/>
        <v>一酸化二窒素(N2O)耕地における農作物の残さの肥料としての使用</v>
      </c>
      <c r="Y450" s="20" t="str">
        <f t="shared" si="24"/>
        <v>一酸化二窒素(N2O)耕地における農作物の残さの肥料としての使用葉たばこ</v>
      </c>
      <c r="Z450" s="47"/>
      <c r="AA450" s="20"/>
      <c r="AB450" s="20"/>
      <c r="AC450" s="20"/>
      <c r="AD450" s="20"/>
      <c r="AF450" s="25"/>
      <c r="AG450" s="25"/>
      <c r="AH450" s="25"/>
      <c r="AI450" s="25"/>
      <c r="AJ450" s="25"/>
      <c r="AK450" s="25"/>
    </row>
    <row r="451" spans="12:37">
      <c r="L451" s="25" t="s">
        <v>800</v>
      </c>
      <c r="M451" s="25" t="s">
        <v>802</v>
      </c>
      <c r="N451" s="25" t="s">
        <v>259</v>
      </c>
      <c r="O451" s="25"/>
      <c r="P451" s="25" t="s">
        <v>1016</v>
      </c>
      <c r="Q451" s="25" t="s">
        <v>229</v>
      </c>
      <c r="R451" s="25">
        <v>4.4000000000000002E-4</v>
      </c>
      <c r="S451" s="25"/>
      <c r="T451" s="25"/>
      <c r="U451" s="25"/>
      <c r="V451" s="25"/>
      <c r="W451" s="25"/>
      <c r="X451" s="20" t="str">
        <f t="shared" si="25"/>
        <v>一酸化二窒素(N2O)耕地における農作物の残さの肥料としての使用</v>
      </c>
      <c r="Y451" s="20" t="str">
        <f t="shared" si="24"/>
        <v>一酸化二窒素(N2O)耕地における農作物の残さの肥料としての使用なたね</v>
      </c>
      <c r="Z451" s="47"/>
      <c r="AA451" s="20"/>
      <c r="AB451" s="20"/>
      <c r="AC451" s="20"/>
      <c r="AD451" s="20"/>
      <c r="AF451" s="25"/>
      <c r="AG451" s="25"/>
      <c r="AH451" s="25"/>
      <c r="AI451" s="25"/>
      <c r="AJ451" s="25"/>
      <c r="AK451" s="25"/>
    </row>
    <row r="452" spans="12:37">
      <c r="L452" s="25" t="s">
        <v>800</v>
      </c>
      <c r="M452" s="25" t="s">
        <v>802</v>
      </c>
      <c r="N452" s="25" t="s">
        <v>675</v>
      </c>
      <c r="O452" s="25"/>
      <c r="P452" s="25" t="s">
        <v>1016</v>
      </c>
      <c r="Q452" s="25" t="s">
        <v>229</v>
      </c>
      <c r="R452" s="25">
        <v>1.9000000000000001E-4</v>
      </c>
      <c r="S452" s="25"/>
      <c r="T452" s="25"/>
      <c r="U452" s="25"/>
      <c r="V452" s="25"/>
      <c r="W452" s="25"/>
      <c r="X452" s="20" t="str">
        <f t="shared" si="25"/>
        <v>一酸化二窒素(N2O)耕地における農作物の残さの肥料としての使用</v>
      </c>
      <c r="Y452" s="20" t="str">
        <f t="shared" si="24"/>
        <v>一酸化二窒素(N2O)耕地における農作物の残さの肥料としての使用牧草(飼料用)</v>
      </c>
      <c r="Z452" s="47"/>
      <c r="AA452" s="20"/>
      <c r="AB452" s="20"/>
      <c r="AC452" s="20"/>
      <c r="AD452" s="20"/>
      <c r="AF452" s="25"/>
      <c r="AG452" s="25"/>
      <c r="AH452" s="25"/>
      <c r="AI452" s="25"/>
      <c r="AJ452" s="25"/>
      <c r="AK452" s="25"/>
    </row>
    <row r="453" spans="12:37">
      <c r="L453" s="25" t="s">
        <v>800</v>
      </c>
      <c r="M453" s="25" t="s">
        <v>802</v>
      </c>
      <c r="N453" s="25" t="s">
        <v>676</v>
      </c>
      <c r="O453" s="25"/>
      <c r="P453" s="25" t="s">
        <v>1016</v>
      </c>
      <c r="Q453" s="25" t="s">
        <v>229</v>
      </c>
      <c r="R453" s="25">
        <v>2.0000000000000001E-4</v>
      </c>
      <c r="S453" s="25"/>
      <c r="T453" s="25"/>
      <c r="U453" s="25"/>
      <c r="V453" s="25"/>
      <c r="W453" s="25"/>
      <c r="X453" s="20" t="str">
        <f t="shared" si="25"/>
        <v>一酸化二窒素(N2O)耕地における農作物の残さの肥料としての使用</v>
      </c>
      <c r="Y453" s="20" t="str">
        <f t="shared" si="24"/>
        <v>一酸化二窒素(N2O)耕地における農作物の残さの肥料としての使用牧草(肥料用)</v>
      </c>
      <c r="Z453" s="47"/>
      <c r="AA453" s="20"/>
      <c r="AB453" s="20"/>
      <c r="AC453" s="20"/>
      <c r="AD453" s="20"/>
      <c r="AF453" s="25"/>
      <c r="AG453" s="25"/>
      <c r="AH453" s="25"/>
      <c r="AI453" s="25"/>
      <c r="AJ453" s="25"/>
      <c r="AK453" s="25"/>
    </row>
    <row r="454" spans="12:37">
      <c r="L454" s="25" t="s">
        <v>800</v>
      </c>
      <c r="M454" s="25" t="s">
        <v>802</v>
      </c>
      <c r="N454" s="25" t="s">
        <v>677</v>
      </c>
      <c r="O454" s="25"/>
      <c r="P454" s="25" t="s">
        <v>1016</v>
      </c>
      <c r="Q454" s="25" t="s">
        <v>229</v>
      </c>
      <c r="R454" s="25">
        <v>1.1E-4</v>
      </c>
      <c r="S454" s="25"/>
      <c r="T454" s="25"/>
      <c r="U454" s="25"/>
      <c r="V454" s="25"/>
      <c r="W454" s="25"/>
      <c r="X454" s="20" t="str">
        <f t="shared" si="25"/>
        <v>一酸化二窒素(N2O)耕地における農作物の残さの肥料としての使用</v>
      </c>
      <c r="Y454" s="20" t="str">
        <f t="shared" si="24"/>
        <v>一酸化二窒素(N2O)耕地における農作物の残さの肥料としての使用青刈りとうもろこし(飼料用)</v>
      </c>
      <c r="Z454" s="47"/>
      <c r="AA454" s="20"/>
      <c r="AB454" s="20"/>
      <c r="AC454" s="20"/>
      <c r="AD454" s="20"/>
      <c r="AF454" s="25"/>
      <c r="AG454" s="25"/>
      <c r="AH454" s="25"/>
      <c r="AI454" s="25"/>
      <c r="AJ454" s="25"/>
      <c r="AK454" s="25"/>
    </row>
    <row r="455" spans="12:37">
      <c r="L455" s="25" t="s">
        <v>800</v>
      </c>
      <c r="M455" s="25" t="s">
        <v>802</v>
      </c>
      <c r="N455" s="25" t="s">
        <v>678</v>
      </c>
      <c r="O455" s="25"/>
      <c r="P455" s="25" t="s">
        <v>1016</v>
      </c>
      <c r="Q455" s="25" t="s">
        <v>229</v>
      </c>
      <c r="R455" s="25">
        <v>9.8999999999999994E-5</v>
      </c>
      <c r="S455" s="25"/>
      <c r="T455" s="25"/>
      <c r="U455" s="25"/>
      <c r="V455" s="25"/>
      <c r="W455" s="25"/>
      <c r="X455" s="20" t="str">
        <f t="shared" si="25"/>
        <v>一酸化二窒素(N2O)耕地における農作物の残さの肥料としての使用</v>
      </c>
      <c r="Y455" s="20" t="str">
        <f t="shared" si="24"/>
        <v>一酸化二窒素(N2O)耕地における農作物の残さの肥料としての使用青刈りとうもろこし(肥料用)</v>
      </c>
      <c r="Z455" s="47"/>
      <c r="AA455" s="20"/>
      <c r="AB455" s="20"/>
      <c r="AC455" s="20"/>
      <c r="AD455" s="20"/>
      <c r="AF455" s="25"/>
      <c r="AG455" s="25"/>
      <c r="AH455" s="25"/>
      <c r="AI455" s="25"/>
      <c r="AJ455" s="25"/>
      <c r="AK455" s="25"/>
    </row>
    <row r="456" spans="12:37">
      <c r="L456" s="25" t="s">
        <v>800</v>
      </c>
      <c r="M456" s="25" t="s">
        <v>802</v>
      </c>
      <c r="N456" s="25" t="s">
        <v>679</v>
      </c>
      <c r="O456" s="25"/>
      <c r="P456" s="25" t="s">
        <v>1016</v>
      </c>
      <c r="Q456" s="25" t="s">
        <v>229</v>
      </c>
      <c r="R456" s="25">
        <v>9.3999999999999994E-5</v>
      </c>
      <c r="S456" s="25"/>
      <c r="T456" s="25"/>
      <c r="U456" s="25"/>
      <c r="V456" s="25"/>
      <c r="W456" s="25"/>
      <c r="X456" s="20" t="str">
        <f t="shared" si="25"/>
        <v>一酸化二窒素(N2O)耕地における農作物の残さの肥料としての使用</v>
      </c>
      <c r="Y456" s="20" t="str">
        <f t="shared" si="24"/>
        <v>一酸化二窒素(N2O)耕地における農作物の残さの肥料としての使用ソルガム(飼料用)</v>
      </c>
      <c r="Z456" s="47"/>
      <c r="AA456" s="20"/>
      <c r="AB456" s="20"/>
      <c r="AC456" s="20"/>
      <c r="AD456" s="20"/>
      <c r="AF456" s="25"/>
      <c r="AG456" s="25"/>
      <c r="AH456" s="25"/>
      <c r="AI456" s="25"/>
      <c r="AJ456" s="25"/>
      <c r="AK456" s="25"/>
    </row>
    <row r="457" spans="12:37">
      <c r="L457" s="25" t="s">
        <v>800</v>
      </c>
      <c r="M457" s="25" t="s">
        <v>802</v>
      </c>
      <c r="N457" s="25" t="s">
        <v>680</v>
      </c>
      <c r="O457" s="25"/>
      <c r="P457" s="25" t="s">
        <v>1016</v>
      </c>
      <c r="Q457" s="25" t="s">
        <v>229</v>
      </c>
      <c r="R457" s="25">
        <v>1E-4</v>
      </c>
      <c r="S457" s="25"/>
      <c r="T457" s="25"/>
      <c r="U457" s="25"/>
      <c r="V457" s="25"/>
      <c r="W457" s="25"/>
      <c r="X457" s="20" t="str">
        <f t="shared" si="25"/>
        <v>一酸化二窒素(N2O)耕地における農作物の残さの肥料としての使用</v>
      </c>
      <c r="Y457" s="20" t="str">
        <f t="shared" si="24"/>
        <v>一酸化二窒素(N2O)耕地における農作物の残さの肥料としての使用ソルガム(肥料用)</v>
      </c>
      <c r="Z457" s="47"/>
      <c r="AA457" s="20"/>
      <c r="AB457" s="20"/>
      <c r="AC457" s="20"/>
      <c r="AD457" s="20"/>
      <c r="AF457" s="25"/>
      <c r="AG457" s="25"/>
      <c r="AH457" s="25"/>
      <c r="AI457" s="25"/>
      <c r="AJ457" s="25"/>
      <c r="AK457" s="25"/>
    </row>
    <row r="458" spans="12:37">
      <c r="L458" s="25" t="s">
        <v>800</v>
      </c>
      <c r="M458" s="25" t="s">
        <v>802</v>
      </c>
      <c r="N458" s="25" t="s">
        <v>681</v>
      </c>
      <c r="O458" s="25"/>
      <c r="P458" s="25" t="s">
        <v>1016</v>
      </c>
      <c r="Q458" s="25" t="s">
        <v>229</v>
      </c>
      <c r="R458" s="38">
        <v>1.2999999999999999E-4</v>
      </c>
      <c r="S458" s="25"/>
      <c r="T458" s="25"/>
      <c r="U458" s="25"/>
      <c r="V458" s="25"/>
      <c r="W458" s="25"/>
      <c r="X458" s="20" t="str">
        <f t="shared" si="25"/>
        <v>一酸化二窒素(N2O)耕地における農作物の残さの肥料としての使用</v>
      </c>
      <c r="Y458" s="20" t="str">
        <f t="shared" si="24"/>
        <v>一酸化二窒素(N2O)耕地における農作物の残さの肥料としての使用青刈りえん麦(飼料用)</v>
      </c>
      <c r="Z458" s="47"/>
      <c r="AA458" s="20"/>
      <c r="AB458" s="20"/>
      <c r="AC458" s="20"/>
      <c r="AD458" s="20"/>
      <c r="AF458" s="25"/>
      <c r="AG458" s="25"/>
      <c r="AH458" s="25"/>
      <c r="AI458" s="25"/>
      <c r="AJ458" s="25"/>
      <c r="AK458" s="25"/>
    </row>
    <row r="459" spans="12:37">
      <c r="L459" s="25" t="s">
        <v>800</v>
      </c>
      <c r="M459" s="25" t="s">
        <v>802</v>
      </c>
      <c r="N459" s="25" t="s">
        <v>682</v>
      </c>
      <c r="O459" s="25"/>
      <c r="P459" s="25" t="s">
        <v>1016</v>
      </c>
      <c r="Q459" s="25" t="s">
        <v>229</v>
      </c>
      <c r="R459" s="25">
        <v>1.2E-4</v>
      </c>
      <c r="S459" s="25"/>
      <c r="T459" s="25"/>
      <c r="U459" s="25"/>
      <c r="V459" s="25"/>
      <c r="W459" s="25"/>
      <c r="X459" s="20" t="str">
        <f t="shared" si="25"/>
        <v>一酸化二窒素(N2O)耕地における農作物の残さの肥料としての使用</v>
      </c>
      <c r="Y459" s="20" t="str">
        <f t="shared" si="24"/>
        <v>一酸化二窒素(N2O)耕地における農作物の残さの肥料としての使用青刈りえん麦(肥料用)</v>
      </c>
      <c r="Z459" s="47"/>
      <c r="AA459" s="20"/>
      <c r="AB459" s="20"/>
      <c r="AC459" s="20"/>
      <c r="AD459" s="20"/>
      <c r="AF459" s="25"/>
      <c r="AG459" s="25"/>
      <c r="AH459" s="25"/>
      <c r="AI459" s="25"/>
      <c r="AJ459" s="25"/>
      <c r="AK459" s="25"/>
    </row>
    <row r="460" spans="12:37">
      <c r="L460" s="25" t="s">
        <v>800</v>
      </c>
      <c r="M460" s="25" t="s">
        <v>802</v>
      </c>
      <c r="N460" s="25" t="s">
        <v>683</v>
      </c>
      <c r="O460" s="25"/>
      <c r="P460" s="25" t="s">
        <v>1016</v>
      </c>
      <c r="Q460" s="25" t="s">
        <v>229</v>
      </c>
      <c r="R460" s="25">
        <v>1.7000000000000001E-4</v>
      </c>
      <c r="S460" s="25"/>
      <c r="T460" s="25"/>
      <c r="U460" s="25"/>
      <c r="V460" s="25"/>
      <c r="W460" s="25"/>
      <c r="X460" s="20" t="str">
        <f t="shared" si="25"/>
        <v>一酸化二窒素(N2O)耕地における農作物の残さの肥料としての使用</v>
      </c>
      <c r="Y460" s="20" t="str">
        <f t="shared" si="24"/>
        <v>一酸化二窒素(N2O)耕地における農作物の残さの肥料としての使用青刈りらい麦(飼料用)</v>
      </c>
      <c r="Z460" s="47"/>
      <c r="AA460" s="20"/>
      <c r="AB460" s="20"/>
      <c r="AC460" s="20"/>
      <c r="AD460" s="20"/>
      <c r="AF460" s="25"/>
      <c r="AG460" s="25"/>
      <c r="AH460" s="25"/>
      <c r="AI460" s="25"/>
      <c r="AJ460" s="25"/>
      <c r="AK460" s="25"/>
    </row>
    <row r="461" spans="12:37">
      <c r="L461" s="25" t="s">
        <v>800</v>
      </c>
      <c r="M461" s="25" t="s">
        <v>802</v>
      </c>
      <c r="N461" s="25" t="s">
        <v>684</v>
      </c>
      <c r="O461" s="25"/>
      <c r="P461" s="25" t="s">
        <v>1016</v>
      </c>
      <c r="Q461" s="25" t="s">
        <v>229</v>
      </c>
      <c r="R461" s="25">
        <v>1.1E-4</v>
      </c>
      <c r="S461" s="25"/>
      <c r="T461" s="25"/>
      <c r="U461" s="25"/>
      <c r="V461" s="25"/>
      <c r="W461" s="25"/>
      <c r="X461" s="20" t="str">
        <f t="shared" si="25"/>
        <v>一酸化二窒素(N2O)耕地における農作物の残さの肥料としての使用</v>
      </c>
      <c r="Y461" s="20" t="str">
        <f t="shared" si="24"/>
        <v>一酸化二窒素(N2O)耕地における農作物の残さの肥料としての使用青刈りらい麦(肥料用)</v>
      </c>
      <c r="Z461" s="47"/>
      <c r="AA461" s="20"/>
      <c r="AB461" s="20"/>
      <c r="AC461" s="20"/>
      <c r="AD461" s="20"/>
      <c r="AF461" s="25"/>
      <c r="AG461" s="25"/>
      <c r="AH461" s="25"/>
      <c r="AI461" s="25"/>
      <c r="AJ461" s="25"/>
      <c r="AK461" s="25"/>
    </row>
    <row r="462" spans="12:37">
      <c r="L462" s="25" t="s">
        <v>800</v>
      </c>
      <c r="M462" s="25" t="s">
        <v>802</v>
      </c>
      <c r="N462" s="25" t="s">
        <v>685</v>
      </c>
      <c r="O462" s="25"/>
      <c r="P462" s="25" t="s">
        <v>1016</v>
      </c>
      <c r="Q462" s="25" t="s">
        <v>229</v>
      </c>
      <c r="R462" s="25">
        <v>1.4999999999999999E-4</v>
      </c>
      <c r="S462" s="25"/>
      <c r="T462" s="25"/>
      <c r="U462" s="25"/>
      <c r="V462" s="25"/>
      <c r="W462" s="25"/>
      <c r="X462" s="20" t="str">
        <f t="shared" si="25"/>
        <v>一酸化二窒素(N2O)耕地における農作物の残さの肥料としての使用</v>
      </c>
      <c r="Y462" s="20" t="str">
        <f t="shared" si="24"/>
        <v>一酸化二窒素(N2O)耕地における農作物の残さの肥料としての使用青刈りの麦(飼料用)(青刈りえん麦及び青刈りらい麦を除く)</v>
      </c>
      <c r="Z462" s="47"/>
      <c r="AA462" s="20"/>
      <c r="AB462" s="20"/>
      <c r="AC462" s="20"/>
      <c r="AD462" s="20"/>
      <c r="AF462" s="25"/>
      <c r="AG462" s="25"/>
      <c r="AH462" s="25"/>
      <c r="AI462" s="25"/>
      <c r="AJ462" s="25"/>
      <c r="AK462" s="25"/>
    </row>
    <row r="463" spans="12:37">
      <c r="L463" s="25" t="s">
        <v>800</v>
      </c>
      <c r="M463" s="25" t="s">
        <v>802</v>
      </c>
      <c r="N463" s="25" t="s">
        <v>686</v>
      </c>
      <c r="O463" s="25"/>
      <c r="P463" s="25" t="s">
        <v>1016</v>
      </c>
      <c r="Q463" s="25" t="s">
        <v>229</v>
      </c>
      <c r="R463" s="25">
        <v>1.1E-4</v>
      </c>
      <c r="S463" s="25"/>
      <c r="T463" s="25"/>
      <c r="U463" s="25"/>
      <c r="V463" s="25"/>
      <c r="W463" s="25"/>
      <c r="X463" s="20" t="str">
        <f t="shared" si="25"/>
        <v>一酸化二窒素(N2O)耕地における農作物の残さの肥料としての使用</v>
      </c>
      <c r="Y463" s="20" t="str">
        <f t="shared" si="24"/>
        <v>一酸化二窒素(N2O)耕地における農作物の残さの肥料としての使用青刈りの麦(肥料用)(青刈りえん麦及び青刈りらい麦を除く)</v>
      </c>
      <c r="Z463" s="47"/>
      <c r="AA463" s="20"/>
      <c r="AB463" s="20"/>
      <c r="AC463" s="20"/>
      <c r="AD463" s="20"/>
      <c r="AF463" s="25"/>
      <c r="AG463" s="25"/>
      <c r="AH463" s="25"/>
      <c r="AI463" s="25"/>
      <c r="AJ463" s="25"/>
      <c r="AK463" s="25"/>
    </row>
    <row r="464" spans="12:37">
      <c r="L464" s="25" t="s">
        <v>800</v>
      </c>
      <c r="M464" s="25" t="s">
        <v>802</v>
      </c>
      <c r="N464" s="25" t="s">
        <v>258</v>
      </c>
      <c r="O464" s="25"/>
      <c r="P464" s="25" t="s">
        <v>1016</v>
      </c>
      <c r="Q464" s="25" t="s">
        <v>229</v>
      </c>
      <c r="R464" s="25">
        <v>4.2000000000000002E-4</v>
      </c>
      <c r="S464" s="25"/>
      <c r="T464" s="25"/>
      <c r="U464" s="25"/>
      <c r="V464" s="25"/>
      <c r="W464" s="25"/>
      <c r="X464" s="20" t="str">
        <f t="shared" si="25"/>
        <v>一酸化二窒素(N2O)耕地における農作物の残さの肥料としての使用</v>
      </c>
      <c r="Y464" s="20" t="str">
        <f t="shared" si="24"/>
        <v>一酸化二窒素(N2O)耕地における農作物の残さの肥料としての使用いぐさ</v>
      </c>
      <c r="Z464" s="47"/>
      <c r="AA464" s="20"/>
      <c r="AB464" s="20"/>
      <c r="AC464" s="20"/>
      <c r="AD464" s="20"/>
      <c r="AF464" s="25"/>
      <c r="AG464" s="25"/>
      <c r="AH464" s="25"/>
      <c r="AI464" s="25"/>
      <c r="AJ464" s="25"/>
      <c r="AK464" s="25"/>
    </row>
    <row r="465" spans="12:37">
      <c r="L465" s="25" t="s">
        <v>800</v>
      </c>
      <c r="M465" s="25" t="s">
        <v>687</v>
      </c>
      <c r="N465" s="25"/>
      <c r="O465" s="25"/>
      <c r="P465" s="25" t="s">
        <v>1029</v>
      </c>
      <c r="Q465" s="25" t="s">
        <v>174</v>
      </c>
      <c r="R465" s="25">
        <v>9.7000000000000003E-3</v>
      </c>
      <c r="S465" s="25"/>
      <c r="T465" s="25"/>
      <c r="U465" s="25"/>
      <c r="V465" s="25" t="s">
        <v>688</v>
      </c>
      <c r="W465" s="25"/>
      <c r="X465" s="20" t="str">
        <f t="shared" si="25"/>
        <v>一酸化二窒素(N2O)森林における肥料の使用</v>
      </c>
      <c r="Y465" s="20" t="str">
        <f t="shared" si="24"/>
        <v>一酸化二窒素(N2O)森林における肥料の使用</v>
      </c>
      <c r="Z465" s="47"/>
      <c r="AA465" s="20"/>
      <c r="AB465" s="20"/>
      <c r="AC465" s="20"/>
      <c r="AD465" s="20"/>
      <c r="AF465" s="25"/>
      <c r="AG465" s="25"/>
      <c r="AH465" s="25"/>
      <c r="AI465" s="25"/>
      <c r="AJ465" s="25"/>
      <c r="AK465" s="25"/>
    </row>
    <row r="466" spans="12:37">
      <c r="L466" s="25" t="s">
        <v>800</v>
      </c>
      <c r="M466" s="25" t="s">
        <v>578</v>
      </c>
      <c r="N466" s="25" t="s">
        <v>581</v>
      </c>
      <c r="O466" s="25"/>
      <c r="P466" s="25" t="s">
        <v>1016</v>
      </c>
      <c r="Q466" s="25" t="s">
        <v>229</v>
      </c>
      <c r="R466" s="25">
        <v>5.5999999999999999E-5</v>
      </c>
      <c r="S466" s="25"/>
      <c r="T466" s="25"/>
      <c r="U466" s="25"/>
      <c r="V466" s="25" t="s">
        <v>579</v>
      </c>
      <c r="W466" s="25" t="s">
        <v>688</v>
      </c>
      <c r="X466" s="20" t="str">
        <f t="shared" si="25"/>
        <v>一酸化二窒素(N2O)農業廃棄物の焼却</v>
      </c>
      <c r="Y466" s="20" t="str">
        <f t="shared" si="24"/>
        <v>一酸化二窒素(N2O)農業廃棄物の焼却とうもろこし、いも類、その他作物(そば、たばこ等)</v>
      </c>
      <c r="Z466" s="47"/>
      <c r="AA466" s="20"/>
      <c r="AB466" s="20"/>
      <c r="AC466" s="20"/>
      <c r="AD466" s="20"/>
      <c r="AF466" s="25"/>
      <c r="AG466" s="25"/>
      <c r="AH466" s="25"/>
      <c r="AI466" s="25"/>
      <c r="AJ466" s="25"/>
      <c r="AK466" s="25"/>
    </row>
    <row r="467" spans="12:37">
      <c r="L467" s="25" t="s">
        <v>800</v>
      </c>
      <c r="M467" s="25" t="s">
        <v>176</v>
      </c>
      <c r="N467" s="25" t="s">
        <v>300</v>
      </c>
      <c r="O467" s="25"/>
      <c r="P467" s="25" t="s">
        <v>1016</v>
      </c>
      <c r="Q467" s="25" t="s">
        <v>229</v>
      </c>
      <c r="R467" s="25">
        <v>5.5999999999999999E-5</v>
      </c>
      <c r="S467" s="25"/>
      <c r="T467" s="25"/>
      <c r="U467" s="25"/>
      <c r="V467" s="25"/>
      <c r="W467" s="25" t="s">
        <v>579</v>
      </c>
      <c r="X467" s="20" t="str">
        <f t="shared" si="25"/>
        <v>一酸化二窒素(N2O)農業廃棄物の焼却</v>
      </c>
      <c r="Y467" s="20" t="str">
        <f t="shared" si="24"/>
        <v>一酸化二窒素(N2O)農業廃棄物の焼却豆類</v>
      </c>
      <c r="Z467" s="47"/>
      <c r="AA467" s="20"/>
      <c r="AB467" s="20"/>
      <c r="AC467" s="20"/>
      <c r="AD467" s="20"/>
      <c r="AF467" s="25"/>
      <c r="AG467" s="25"/>
      <c r="AH467" s="25"/>
      <c r="AI467" s="25"/>
      <c r="AJ467" s="25"/>
      <c r="AK467" s="25"/>
    </row>
    <row r="468" spans="12:37">
      <c r="L468" s="25" t="s">
        <v>800</v>
      </c>
      <c r="M468" s="25" t="s">
        <v>176</v>
      </c>
      <c r="N468" s="25" t="s">
        <v>247</v>
      </c>
      <c r="O468" s="25"/>
      <c r="P468" s="25" t="s">
        <v>1016</v>
      </c>
      <c r="Q468" s="25" t="s">
        <v>229</v>
      </c>
      <c r="R468" s="25">
        <v>5.5999999999999999E-5</v>
      </c>
      <c r="S468" s="25"/>
      <c r="T468" s="25"/>
      <c r="U468" s="25"/>
      <c r="V468" s="25"/>
      <c r="W468" s="25"/>
      <c r="X468" s="20" t="str">
        <f t="shared" si="25"/>
        <v>一酸化二窒素(N2O)農業廃棄物の焼却</v>
      </c>
      <c r="Y468" s="20" t="str">
        <f t="shared" si="24"/>
        <v>一酸化二窒素(N2O)農業廃棄物の焼却てんさい</v>
      </c>
      <c r="Z468" s="47"/>
      <c r="AA468" s="20"/>
      <c r="AB468" s="20"/>
      <c r="AC468" s="20"/>
      <c r="AD468" s="20"/>
      <c r="AF468" s="25"/>
      <c r="AG468" s="25"/>
      <c r="AH468" s="25"/>
      <c r="AI468" s="25"/>
      <c r="AJ468" s="25"/>
      <c r="AK468" s="25"/>
    </row>
    <row r="469" spans="12:37">
      <c r="L469" s="25" t="s">
        <v>800</v>
      </c>
      <c r="M469" s="25" t="s">
        <v>176</v>
      </c>
      <c r="N469" s="25" t="s">
        <v>246</v>
      </c>
      <c r="O469" s="25"/>
      <c r="P469" s="25" t="s">
        <v>1016</v>
      </c>
      <c r="Q469" s="25" t="s">
        <v>229</v>
      </c>
      <c r="R469" s="25">
        <v>5.5999999999999999E-5</v>
      </c>
      <c r="S469" s="25"/>
      <c r="T469" s="25"/>
      <c r="U469" s="25"/>
      <c r="V469" s="25"/>
      <c r="W469" s="25"/>
      <c r="X469" s="20" t="str">
        <f t="shared" si="25"/>
        <v>一酸化二窒素(N2O)農業廃棄物の焼却</v>
      </c>
      <c r="Y469" s="20" t="str">
        <f t="shared" si="24"/>
        <v>一酸化二窒素(N2O)農業廃棄物の焼却さとうきび</v>
      </c>
      <c r="Z469" s="47"/>
      <c r="AA469" s="20"/>
      <c r="AB469" s="20"/>
      <c r="AC469" s="20"/>
      <c r="AD469" s="20"/>
      <c r="AF469" s="25"/>
      <c r="AG469" s="25"/>
      <c r="AH469" s="25"/>
      <c r="AI469" s="25"/>
      <c r="AJ469" s="25"/>
      <c r="AK469" s="25"/>
    </row>
    <row r="470" spans="12:37">
      <c r="L470" s="25" t="s">
        <v>800</v>
      </c>
      <c r="M470" s="25" t="s">
        <v>176</v>
      </c>
      <c r="N470" s="25" t="s">
        <v>582</v>
      </c>
      <c r="O470" s="25"/>
      <c r="P470" s="25" t="s">
        <v>1016</v>
      </c>
      <c r="Q470" s="25" t="s">
        <v>229</v>
      </c>
      <c r="R470" s="25">
        <v>5.5999999999999999E-5</v>
      </c>
      <c r="S470" s="25"/>
      <c r="T470" s="25"/>
      <c r="U470" s="25"/>
      <c r="V470" s="25"/>
      <c r="W470" s="25"/>
      <c r="X470" s="20" t="str">
        <f t="shared" si="25"/>
        <v>一酸化二窒素(N2O)農業廃棄物の焼却</v>
      </c>
      <c r="Y470" s="20" t="str">
        <f t="shared" si="24"/>
        <v>一酸化二窒素(N2O)農業廃棄物の焼却野菜類</v>
      </c>
      <c r="Z470" s="47"/>
      <c r="AA470" s="20"/>
      <c r="AB470" s="20"/>
      <c r="AC470" s="20"/>
      <c r="AD470" s="20"/>
      <c r="AF470" s="25"/>
      <c r="AG470" s="25"/>
      <c r="AH470" s="25"/>
      <c r="AI470" s="25"/>
      <c r="AJ470" s="25"/>
      <c r="AK470" s="25"/>
    </row>
    <row r="471" spans="12:37">
      <c r="L471" s="25" t="s">
        <v>800</v>
      </c>
      <c r="M471" s="25" t="s">
        <v>605</v>
      </c>
      <c r="N471" s="25" t="s">
        <v>150</v>
      </c>
      <c r="O471" s="25"/>
      <c r="P471" s="25" t="s">
        <v>1029</v>
      </c>
      <c r="Q471" s="25" t="s">
        <v>174</v>
      </c>
      <c r="R471" s="25">
        <v>4.6999999999999999E-4</v>
      </c>
      <c r="S471" s="25"/>
      <c r="T471" s="25"/>
      <c r="U471" s="25"/>
      <c r="V471" s="25" t="s">
        <v>689</v>
      </c>
      <c r="W471" s="25"/>
      <c r="X471" s="20" t="str">
        <f t="shared" si="25"/>
        <v>一酸化二窒素(N2O)工場廃水の処理</v>
      </c>
      <c r="Y471" s="20" t="str">
        <f t="shared" si="24"/>
        <v>一酸化二窒素(N2O)工場廃水の処理食料品製造業</v>
      </c>
      <c r="Z471" s="47"/>
      <c r="AA471" s="20"/>
      <c r="AB471" s="20"/>
      <c r="AC471" s="20"/>
      <c r="AD471" s="20"/>
      <c r="AF471" s="25"/>
      <c r="AG471" s="25"/>
      <c r="AH471" s="25"/>
      <c r="AI471" s="25"/>
      <c r="AJ471" s="25"/>
      <c r="AK471" s="25"/>
    </row>
    <row r="472" spans="12:37">
      <c r="L472" s="25" t="s">
        <v>800</v>
      </c>
      <c r="M472" s="25" t="s">
        <v>175</v>
      </c>
      <c r="N472" s="25" t="s">
        <v>149</v>
      </c>
      <c r="O472" s="25"/>
      <c r="P472" s="25" t="s">
        <v>1029</v>
      </c>
      <c r="Q472" s="25" t="s">
        <v>174</v>
      </c>
      <c r="R472" s="25">
        <v>1.4E-5</v>
      </c>
      <c r="S472" s="25"/>
      <c r="T472" s="25"/>
      <c r="U472" s="25"/>
      <c r="V472" s="25"/>
      <c r="W472" s="25" t="s">
        <v>689</v>
      </c>
      <c r="X472" s="20" t="str">
        <f t="shared" si="25"/>
        <v>一酸化二窒素(N2O)工場廃水の処理</v>
      </c>
      <c r="Y472" s="20" t="str">
        <f t="shared" si="24"/>
        <v>一酸化二窒素(N2O)工場廃水の処理パルプ・紙・紙加工品製造業</v>
      </c>
      <c r="Z472" s="47"/>
      <c r="AA472" s="20"/>
      <c r="AB472" s="20"/>
      <c r="AC472" s="20"/>
      <c r="AD472" s="20"/>
      <c r="AF472" s="25"/>
      <c r="AG472" s="25"/>
      <c r="AH472" s="25"/>
      <c r="AI472" s="25"/>
      <c r="AJ472" s="25"/>
      <c r="AK472" s="25"/>
    </row>
    <row r="473" spans="12:37">
      <c r="L473" s="25" t="s">
        <v>800</v>
      </c>
      <c r="M473" s="25" t="s">
        <v>175</v>
      </c>
      <c r="N473" s="25" t="s">
        <v>148</v>
      </c>
      <c r="O473" s="25"/>
      <c r="P473" s="25" t="s">
        <v>1029</v>
      </c>
      <c r="Q473" s="25" t="s">
        <v>174</v>
      </c>
      <c r="R473" s="25">
        <v>1.7000000000000001E-2</v>
      </c>
      <c r="S473" s="25"/>
      <c r="T473" s="25"/>
      <c r="U473" s="25"/>
      <c r="V473" s="25"/>
      <c r="W473" s="25"/>
      <c r="X473" s="20" t="str">
        <f t="shared" si="25"/>
        <v>一酸化二窒素(N2O)工場廃水の処理</v>
      </c>
      <c r="Y473" s="20" t="str">
        <f t="shared" si="24"/>
        <v>一酸化二窒素(N2O)工場廃水の処理化学工業</v>
      </c>
      <c r="Z473" s="47"/>
      <c r="AA473" s="20"/>
      <c r="AB473" s="20"/>
      <c r="AC473" s="20"/>
      <c r="AD473" s="20"/>
      <c r="AF473" s="25"/>
      <c r="AG473" s="25"/>
      <c r="AH473" s="25"/>
      <c r="AI473" s="25"/>
      <c r="AJ473" s="25"/>
      <c r="AK473" s="25"/>
    </row>
    <row r="474" spans="12:37">
      <c r="L474" s="25" t="s">
        <v>800</v>
      </c>
      <c r="M474" s="25" t="s">
        <v>175</v>
      </c>
      <c r="N474" s="25" t="s">
        <v>147</v>
      </c>
      <c r="O474" s="25"/>
      <c r="P474" s="25" t="s">
        <v>1029</v>
      </c>
      <c r="Q474" s="25" t="s">
        <v>174</v>
      </c>
      <c r="R474" s="25">
        <v>4.0000000000000001E-3</v>
      </c>
      <c r="S474" s="25"/>
      <c r="T474" s="25"/>
      <c r="U474" s="25"/>
      <c r="V474" s="25"/>
      <c r="W474" s="25"/>
      <c r="X474" s="20" t="str">
        <f t="shared" si="25"/>
        <v>一酸化二窒素(N2O)工場廃水の処理</v>
      </c>
      <c r="Y474" s="20" t="str">
        <f t="shared" si="24"/>
        <v>一酸化二窒素(N2O)工場廃水の処理鉄鋼業</v>
      </c>
      <c r="Z474" s="47"/>
      <c r="AA474" s="20"/>
      <c r="AB474" s="20"/>
      <c r="AC474" s="20"/>
      <c r="AD474" s="20"/>
      <c r="AF474" s="25"/>
      <c r="AG474" s="25"/>
      <c r="AH474" s="25"/>
      <c r="AI474" s="25"/>
      <c r="AJ474" s="25"/>
      <c r="AK474" s="25"/>
    </row>
    <row r="475" spans="12:37">
      <c r="L475" s="25" t="s">
        <v>800</v>
      </c>
      <c r="M475" s="25" t="s">
        <v>175</v>
      </c>
      <c r="N475" s="25" t="s">
        <v>608</v>
      </c>
      <c r="O475" s="25"/>
      <c r="P475" s="25" t="s">
        <v>1029</v>
      </c>
      <c r="Q475" s="25" t="s">
        <v>174</v>
      </c>
      <c r="R475" s="39">
        <v>5.3E-3</v>
      </c>
      <c r="S475" s="25"/>
      <c r="T475" s="25"/>
      <c r="U475" s="25"/>
      <c r="V475" s="25"/>
      <c r="W475" s="25"/>
      <c r="X475" s="20" t="str">
        <f t="shared" si="25"/>
        <v>一酸化二窒素(N2O)工場廃水の処理</v>
      </c>
      <c r="Y475" s="20" t="str">
        <f t="shared" si="24"/>
        <v>一酸化二窒素(N2O)工場廃水の処理その他業種</v>
      </c>
      <c r="Z475" s="47"/>
      <c r="AA475" s="20"/>
      <c r="AB475" s="20"/>
      <c r="AC475" s="20"/>
      <c r="AD475" s="20"/>
      <c r="AF475" s="25"/>
      <c r="AG475" s="25"/>
      <c r="AH475" s="25"/>
      <c r="AI475" s="25"/>
      <c r="AJ475" s="25"/>
      <c r="AK475" s="25"/>
    </row>
    <row r="476" spans="12:37">
      <c r="L476" s="25" t="s">
        <v>800</v>
      </c>
      <c r="M476" s="25" t="s">
        <v>690</v>
      </c>
      <c r="N476" s="25" t="s">
        <v>691</v>
      </c>
      <c r="O476" s="25"/>
      <c r="P476" s="25" t="s">
        <v>1018</v>
      </c>
      <c r="Q476" s="25" t="s">
        <v>244</v>
      </c>
      <c r="R476" s="25">
        <v>1.4000000000000001E-7</v>
      </c>
      <c r="S476" s="25"/>
      <c r="T476" s="25"/>
      <c r="U476" s="25"/>
      <c r="V476" s="25" t="s">
        <v>609</v>
      </c>
      <c r="W476" s="25"/>
      <c r="X476" s="20" t="str">
        <f t="shared" si="25"/>
        <v>一酸化二窒素(N2O)下水、し尿等の処理</v>
      </c>
      <c r="Y476" s="20" t="str">
        <f t="shared" si="24"/>
        <v>一酸化二窒素(N2O)下水、し尿等の処理終末処理場(標準活性汚泥法)</v>
      </c>
      <c r="Z476" s="47"/>
      <c r="AA476" s="20"/>
      <c r="AB476" s="20"/>
      <c r="AC476" s="20"/>
      <c r="AD476" s="20"/>
      <c r="AF476" s="25"/>
      <c r="AG476" s="25"/>
      <c r="AH476" s="25"/>
      <c r="AI476" s="25"/>
      <c r="AJ476" s="25"/>
      <c r="AK476" s="25"/>
    </row>
    <row r="477" spans="12:37">
      <c r="L477" s="25" t="s">
        <v>800</v>
      </c>
      <c r="M477" s="25" t="s">
        <v>173</v>
      </c>
      <c r="N477" s="25" t="s">
        <v>692</v>
      </c>
      <c r="O477" s="25"/>
      <c r="P477" s="25" t="s">
        <v>1018</v>
      </c>
      <c r="Q477" s="25" t="s">
        <v>244</v>
      </c>
      <c r="R477" s="25">
        <v>2.9999999999999997E-8</v>
      </c>
      <c r="S477" s="25"/>
      <c r="T477" s="25"/>
      <c r="U477" s="25"/>
      <c r="V477" s="25"/>
      <c r="W477" s="25" t="s">
        <v>609</v>
      </c>
      <c r="X477" s="20" t="str">
        <f t="shared" si="25"/>
        <v>一酸化二窒素(N2O)下水、し尿等の処理</v>
      </c>
      <c r="Y477" s="20" t="str">
        <f t="shared" si="24"/>
        <v>一酸化二窒素(N2O)下水、し尿等の処理終末処理場(嫌気好気活性汚泥法)</v>
      </c>
      <c r="Z477" s="47"/>
      <c r="AA477" s="20"/>
      <c r="AB477" s="20"/>
      <c r="AC477" s="20"/>
      <c r="AD477" s="20"/>
      <c r="AF477" s="25"/>
      <c r="AG477" s="25"/>
      <c r="AH477" s="25"/>
      <c r="AI477" s="25"/>
      <c r="AJ477" s="25"/>
      <c r="AK477" s="25"/>
    </row>
    <row r="478" spans="12:37">
      <c r="L478" s="25" t="s">
        <v>800</v>
      </c>
      <c r="M478" s="25" t="s">
        <v>173</v>
      </c>
      <c r="N478" s="25" t="s">
        <v>693</v>
      </c>
      <c r="O478" s="25"/>
      <c r="P478" s="25" t="s">
        <v>1018</v>
      </c>
      <c r="Q478" s="25" t="s">
        <v>244</v>
      </c>
      <c r="R478" s="25">
        <v>1.2E-8</v>
      </c>
      <c r="S478" s="25"/>
      <c r="T478" s="25"/>
      <c r="U478" s="25"/>
      <c r="V478" s="25"/>
      <c r="W478" s="25"/>
      <c r="X478" s="20" t="str">
        <f t="shared" si="25"/>
        <v>一酸化二窒素(N2O)下水、し尿等の処理</v>
      </c>
      <c r="Y478" s="20" t="str">
        <f t="shared" si="24"/>
        <v>一酸化二窒素(N2O)下水、し尿等の処理終末処理場(嫌気無酸素好気法及び循環式硝化脱窒法)</v>
      </c>
      <c r="Z478" s="47"/>
      <c r="AA478" s="20"/>
      <c r="AB478" s="20"/>
      <c r="AC478" s="20"/>
      <c r="AD478" s="20"/>
      <c r="AF478" s="25"/>
      <c r="AG478" s="25"/>
      <c r="AH478" s="25"/>
      <c r="AI478" s="25"/>
      <c r="AJ478" s="25"/>
      <c r="AK478" s="25"/>
    </row>
    <row r="479" spans="12:37">
      <c r="L479" s="25" t="s">
        <v>800</v>
      </c>
      <c r="M479" s="25" t="s">
        <v>173</v>
      </c>
      <c r="N479" s="25" t="s">
        <v>694</v>
      </c>
      <c r="O479" s="25"/>
      <c r="P479" s="25" t="s">
        <v>1018</v>
      </c>
      <c r="Q479" s="25" t="s">
        <v>244</v>
      </c>
      <c r="R479" s="25">
        <v>1.0999999999999999E-9</v>
      </c>
      <c r="S479" s="25"/>
      <c r="T479" s="25"/>
      <c r="U479" s="25"/>
      <c r="V479" s="25"/>
      <c r="W479" s="25"/>
      <c r="X479" s="20" t="str">
        <f t="shared" si="25"/>
        <v>一酸化二窒素(N2O)下水、し尿等の処理</v>
      </c>
      <c r="Y479" s="20" t="str">
        <f t="shared" si="24"/>
        <v>一酸化二窒素(N2O)下水、し尿等の処理終末処理場(循環式硝化脱窒型膜分離活性汚泥法)</v>
      </c>
      <c r="Z479" s="47"/>
      <c r="AA479" s="20"/>
      <c r="AB479" s="20"/>
      <c r="AC479" s="20"/>
      <c r="AD479" s="20"/>
      <c r="AF479" s="25"/>
      <c r="AG479" s="25"/>
      <c r="AH479" s="25"/>
      <c r="AI479" s="25"/>
      <c r="AJ479" s="25"/>
      <c r="AK479" s="25"/>
    </row>
    <row r="480" spans="12:37">
      <c r="L480" s="25" t="s">
        <v>800</v>
      </c>
      <c r="M480" s="25" t="s">
        <v>173</v>
      </c>
      <c r="N480" s="25" t="s">
        <v>243</v>
      </c>
      <c r="O480" s="25"/>
      <c r="P480" s="25" t="s">
        <v>1029</v>
      </c>
      <c r="Q480" s="25" t="s">
        <v>174</v>
      </c>
      <c r="R480" s="44">
        <v>4.5000000000000001E-6</v>
      </c>
      <c r="S480" s="25"/>
      <c r="T480" s="25"/>
      <c r="U480" s="25"/>
      <c r="V480" s="25" t="s">
        <v>695</v>
      </c>
      <c r="W480" s="25"/>
      <c r="X480" s="20" t="str">
        <f t="shared" si="25"/>
        <v>一酸化二窒素(N2O)下水、し尿等の処理</v>
      </c>
      <c r="Y480" s="20" t="str">
        <f t="shared" si="24"/>
        <v>一酸化二窒素(N2O)下水、し尿等の処理し尿処理施設(嫌気性消化処理)</v>
      </c>
      <c r="Z480" s="47"/>
      <c r="AA480" s="20"/>
      <c r="AB480" s="20"/>
      <c r="AC480" s="20"/>
      <c r="AD480" s="20"/>
      <c r="AF480" s="25"/>
      <c r="AG480" s="25"/>
      <c r="AH480" s="25"/>
      <c r="AI480" s="25"/>
      <c r="AJ480" s="25"/>
      <c r="AK480" s="25"/>
    </row>
    <row r="481" spans="12:37">
      <c r="L481" s="25" t="s">
        <v>800</v>
      </c>
      <c r="M481" s="25" t="s">
        <v>173</v>
      </c>
      <c r="N481" s="25" t="s">
        <v>242</v>
      </c>
      <c r="O481" s="25"/>
      <c r="P481" s="25" t="s">
        <v>1029</v>
      </c>
      <c r="Q481" s="25" t="s">
        <v>174</v>
      </c>
      <c r="R481" s="25">
        <v>4.5000000000000001E-6</v>
      </c>
      <c r="S481" s="25"/>
      <c r="T481" s="25"/>
      <c r="U481" s="25"/>
      <c r="V481" s="25"/>
      <c r="W481" s="25" t="s">
        <v>695</v>
      </c>
      <c r="X481" s="20" t="str">
        <f t="shared" si="25"/>
        <v>一酸化二窒素(N2O)下水、し尿等の処理</v>
      </c>
      <c r="Y481" s="20" t="str">
        <f t="shared" si="24"/>
        <v>一酸化二窒素(N2O)下水、し尿等の処理し尿処理施設(好気性消化処理)</v>
      </c>
      <c r="Z481" s="47"/>
      <c r="AA481" s="20"/>
      <c r="AB481" s="20"/>
      <c r="AC481" s="20"/>
      <c r="AD481" s="20"/>
      <c r="AF481" s="25"/>
      <c r="AG481" s="25"/>
      <c r="AH481" s="25"/>
      <c r="AI481" s="25"/>
      <c r="AJ481" s="25"/>
      <c r="AK481" s="25"/>
    </row>
    <row r="482" spans="12:37">
      <c r="L482" s="25" t="s">
        <v>800</v>
      </c>
      <c r="M482" s="25" t="s">
        <v>173</v>
      </c>
      <c r="N482" s="25" t="s">
        <v>241</v>
      </c>
      <c r="O482" s="25"/>
      <c r="P482" s="25" t="s">
        <v>1029</v>
      </c>
      <c r="Q482" s="25" t="s">
        <v>174</v>
      </c>
      <c r="R482" s="25">
        <v>2.8999999999999998E-3</v>
      </c>
      <c r="S482" s="25"/>
      <c r="T482" s="25"/>
      <c r="U482" s="25"/>
      <c r="V482" s="25"/>
      <c r="W482" s="25"/>
      <c r="X482" s="20" t="str">
        <f t="shared" si="25"/>
        <v>一酸化二窒素(N2O)下水、し尿等の処理</v>
      </c>
      <c r="Y482" s="20" t="str">
        <f t="shared" si="24"/>
        <v>一酸化二窒素(N2O)下水、し尿等の処理し尿処理施設(高負荷生物学的脱窒素処理)</v>
      </c>
      <c r="Z482" s="47"/>
      <c r="AA482" s="20"/>
      <c r="AB482" s="20"/>
      <c r="AC482" s="20"/>
      <c r="AD482" s="20"/>
      <c r="AF482" s="25"/>
      <c r="AG482" s="25"/>
      <c r="AH482" s="25"/>
      <c r="AI482" s="25"/>
      <c r="AJ482" s="25"/>
      <c r="AK482" s="25"/>
    </row>
    <row r="483" spans="12:37">
      <c r="L483" s="25" t="s">
        <v>800</v>
      </c>
      <c r="M483" s="25" t="s">
        <v>173</v>
      </c>
      <c r="N483" s="25" t="s">
        <v>240</v>
      </c>
      <c r="O483" s="25"/>
      <c r="P483" s="25" t="s">
        <v>1029</v>
      </c>
      <c r="Q483" s="25" t="s">
        <v>174</v>
      </c>
      <c r="R483" s="25">
        <v>4.5000000000000001E-6</v>
      </c>
      <c r="S483" s="25"/>
      <c r="T483" s="25"/>
      <c r="U483" s="25"/>
      <c r="V483" s="25"/>
      <c r="W483" s="25"/>
      <c r="X483" s="20" t="str">
        <f t="shared" si="25"/>
        <v>一酸化二窒素(N2O)下水、し尿等の処理</v>
      </c>
      <c r="Y483" s="20" t="str">
        <f t="shared" si="24"/>
        <v>一酸化二窒素(N2O)下水、し尿等の処理し尿処理施設(生物学的脱窒素処理(標準脱窒素処理))</v>
      </c>
      <c r="Z483" s="47"/>
      <c r="AA483" s="20"/>
      <c r="AB483" s="20"/>
      <c r="AC483" s="20"/>
      <c r="AD483" s="20"/>
      <c r="AF483" s="25"/>
      <c r="AG483" s="25"/>
      <c r="AH483" s="25"/>
      <c r="AI483" s="25"/>
      <c r="AJ483" s="25"/>
      <c r="AK483" s="25"/>
    </row>
    <row r="484" spans="12:37">
      <c r="L484" s="25" t="s">
        <v>800</v>
      </c>
      <c r="M484" s="25" t="s">
        <v>173</v>
      </c>
      <c r="N484" s="25" t="s">
        <v>239</v>
      </c>
      <c r="O484" s="25"/>
      <c r="P484" s="25" t="s">
        <v>1029</v>
      </c>
      <c r="Q484" s="25" t="s">
        <v>174</v>
      </c>
      <c r="R484" s="25">
        <v>2.3999999999999998E-3</v>
      </c>
      <c r="S484" s="25"/>
      <c r="T484" s="25"/>
      <c r="U484" s="25"/>
      <c r="V484" s="25"/>
      <c r="W484" s="25"/>
      <c r="X484" s="20" t="str">
        <f t="shared" si="25"/>
        <v>一酸化二窒素(N2O)下水、し尿等の処理</v>
      </c>
      <c r="Y484" s="20" t="str">
        <f t="shared" si="24"/>
        <v>一酸化二窒素(N2O)下水、し尿等の処理し尿処理施設(膜分離処理)</v>
      </c>
      <c r="Z484" s="47"/>
      <c r="AA484" s="20"/>
      <c r="AB484" s="20"/>
      <c r="AC484" s="20"/>
      <c r="AD484" s="20"/>
      <c r="AF484" s="25"/>
      <c r="AG484" s="25"/>
      <c r="AH484" s="25"/>
      <c r="AI484" s="25"/>
      <c r="AJ484" s="25"/>
      <c r="AK484" s="25"/>
    </row>
    <row r="485" spans="12:37">
      <c r="L485" s="25" t="s">
        <v>800</v>
      </c>
      <c r="M485" s="25" t="s">
        <v>173</v>
      </c>
      <c r="N485" s="25" t="s">
        <v>611</v>
      </c>
      <c r="O485" s="25"/>
      <c r="P485" s="25" t="s">
        <v>1029</v>
      </c>
      <c r="Q485" s="25" t="s">
        <v>174</v>
      </c>
      <c r="R485" s="25">
        <v>4.5000000000000001E-6</v>
      </c>
      <c r="S485" s="25"/>
      <c r="T485" s="25"/>
      <c r="U485" s="25"/>
      <c r="V485" s="25"/>
      <c r="W485" s="25"/>
      <c r="X485" s="20" t="str">
        <f t="shared" si="25"/>
        <v>一酸化二窒素(N2O)下水、し尿等の処理</v>
      </c>
      <c r="Y485" s="20" t="str">
        <f t="shared" si="24"/>
        <v>一酸化二窒素(N2O)下水、し尿等の処理し尿処理施設(その他処理)</v>
      </c>
      <c r="Z485" s="47"/>
      <c r="AA485" s="20"/>
      <c r="AB485" s="20"/>
      <c r="AC485" s="20"/>
      <c r="AD485" s="20"/>
      <c r="AF485" s="25"/>
      <c r="AG485" s="25"/>
      <c r="AH485" s="25"/>
      <c r="AI485" s="25"/>
      <c r="AJ485" s="25"/>
      <c r="AK485" s="25"/>
    </row>
    <row r="486" spans="12:37">
      <c r="L486" s="25" t="s">
        <v>800</v>
      </c>
      <c r="M486" s="25" t="s">
        <v>173</v>
      </c>
      <c r="N486" s="25" t="s">
        <v>238</v>
      </c>
      <c r="O486" s="25"/>
      <c r="P486" s="25" t="s">
        <v>1026</v>
      </c>
      <c r="Q486" s="25" t="s">
        <v>236</v>
      </c>
      <c r="R486" s="25">
        <v>4.7999999999999998E-6</v>
      </c>
      <c r="S486" s="25"/>
      <c r="T486" s="25"/>
      <c r="U486" s="25"/>
      <c r="V486" s="25" t="s">
        <v>613</v>
      </c>
      <c r="W486" s="25"/>
      <c r="X486" s="20" t="str">
        <f t="shared" si="25"/>
        <v>一酸化二窒素(N2O)下水、し尿等の処理</v>
      </c>
      <c r="Y486" s="20" t="str">
        <f t="shared" si="24"/>
        <v>一酸化二窒素(N2O)下水、し尿等の処理コミュニティ・プラント</v>
      </c>
      <c r="Z486" s="47"/>
      <c r="AA486" s="20"/>
      <c r="AB486" s="20"/>
      <c r="AC486" s="20"/>
      <c r="AD486" s="20"/>
      <c r="AF486" s="25"/>
      <c r="AG486" s="25"/>
      <c r="AH486" s="25"/>
      <c r="AI486" s="25"/>
      <c r="AJ486" s="25"/>
      <c r="AK486" s="25"/>
    </row>
    <row r="487" spans="12:37">
      <c r="L487" s="25" t="s">
        <v>800</v>
      </c>
      <c r="M487" s="25" t="s">
        <v>173</v>
      </c>
      <c r="N487" s="25" t="s">
        <v>696</v>
      </c>
      <c r="O487" s="25"/>
      <c r="P487" s="25" t="s">
        <v>1026</v>
      </c>
      <c r="Q487" s="25" t="s">
        <v>236</v>
      </c>
      <c r="R487" s="25">
        <v>3.8999999999999999E-5</v>
      </c>
      <c r="S487" s="25"/>
      <c r="T487" s="25"/>
      <c r="U487" s="25"/>
      <c r="V487" s="25"/>
      <c r="W487" s="25" t="s">
        <v>613</v>
      </c>
      <c r="X487" s="20" t="str">
        <f t="shared" si="25"/>
        <v>一酸化二窒素(N2O)下水、し尿等の処理</v>
      </c>
      <c r="Y487" s="20" t="str">
        <f t="shared" si="24"/>
        <v>一酸化二窒素(N2O)下水、し尿等の処理単独処理浄化槽</v>
      </c>
      <c r="Z487" s="47"/>
      <c r="AA487" s="20"/>
      <c r="AB487" s="20"/>
      <c r="AC487" s="20"/>
      <c r="AD487" s="20"/>
      <c r="AF487" s="25"/>
      <c r="AG487" s="25"/>
      <c r="AH487" s="25"/>
      <c r="AI487" s="25"/>
      <c r="AJ487" s="25"/>
      <c r="AK487" s="25"/>
    </row>
    <row r="488" spans="12:37">
      <c r="L488" s="25" t="s">
        <v>800</v>
      </c>
      <c r="M488" s="25" t="s">
        <v>173</v>
      </c>
      <c r="N488" s="25" t="s">
        <v>612</v>
      </c>
      <c r="O488" s="25"/>
      <c r="P488" s="25" t="s">
        <v>1026</v>
      </c>
      <c r="Q488" s="25" t="s">
        <v>236</v>
      </c>
      <c r="R488" s="25">
        <v>1.2E-4</v>
      </c>
      <c r="S488" s="25"/>
      <c r="T488" s="25"/>
      <c r="U488" s="25"/>
      <c r="V488" s="25"/>
      <c r="W488" s="25"/>
      <c r="X488" s="20" t="str">
        <f t="shared" si="25"/>
        <v>一酸化二窒素(N2O)下水、し尿等の処理</v>
      </c>
      <c r="Y488" s="20" t="str">
        <f t="shared" si="24"/>
        <v>一酸化二窒素(N2O)下水、し尿等の処理合併処理浄化槽(窒素除去型高度処理、窒素・リン除去型高度処理又はBOD除去型高度処理の性能評価型に限る。)</v>
      </c>
      <c r="Z488" s="47"/>
      <c r="AA488" s="20"/>
      <c r="AB488" s="20"/>
      <c r="AC488" s="20"/>
      <c r="AD488" s="20"/>
      <c r="AF488" s="25"/>
      <c r="AG488" s="25"/>
      <c r="AH488" s="25"/>
      <c r="AI488" s="25"/>
      <c r="AJ488" s="25"/>
      <c r="AK488" s="25"/>
    </row>
    <row r="489" spans="12:37">
      <c r="L489" s="25" t="s">
        <v>800</v>
      </c>
      <c r="M489" s="25" t="s">
        <v>173</v>
      </c>
      <c r="N489" s="25" t="s">
        <v>614</v>
      </c>
      <c r="O489" s="25"/>
      <c r="P489" s="25" t="s">
        <v>1026</v>
      </c>
      <c r="Q489" s="25" t="s">
        <v>236</v>
      </c>
      <c r="R489" s="25">
        <v>5.5000000000000002E-5</v>
      </c>
      <c r="S489" s="25"/>
      <c r="T489" s="25"/>
      <c r="U489" s="25"/>
      <c r="V489" s="25"/>
      <c r="W489" s="25"/>
      <c r="X489" s="20" t="str">
        <f t="shared" si="25"/>
        <v>一酸化二窒素(N2O)下水、し尿等の処理</v>
      </c>
      <c r="Y489" s="20" t="str">
        <f t="shared" si="24"/>
        <v>一酸化二窒素(N2O)下水、し尿等の処理合併処理浄化槽(その他性能評価型)</v>
      </c>
      <c r="Z489" s="47"/>
      <c r="AA489" s="20"/>
      <c r="AB489" s="20"/>
      <c r="AC489" s="20"/>
      <c r="AD489" s="20"/>
      <c r="AF489" s="25"/>
      <c r="AG489" s="25"/>
      <c r="AH489" s="25"/>
      <c r="AI489" s="25"/>
      <c r="AJ489" s="25"/>
      <c r="AK489" s="25"/>
    </row>
    <row r="490" spans="12:37">
      <c r="L490" s="25" t="s">
        <v>800</v>
      </c>
      <c r="M490" s="25" t="s">
        <v>173</v>
      </c>
      <c r="N490" s="25" t="s">
        <v>615</v>
      </c>
      <c r="O490" s="25"/>
      <c r="P490" s="25" t="s">
        <v>1026</v>
      </c>
      <c r="Q490" s="25" t="s">
        <v>236</v>
      </c>
      <c r="R490" s="25">
        <v>7.2000000000000002E-5</v>
      </c>
      <c r="S490" s="25"/>
      <c r="T490" s="25"/>
      <c r="U490" s="25"/>
      <c r="V490" s="25"/>
      <c r="W490" s="25"/>
      <c r="X490" s="20" t="str">
        <f t="shared" si="25"/>
        <v>一酸化二窒素(N2O)下水、し尿等の処理</v>
      </c>
      <c r="Y490" s="20" t="str">
        <f t="shared" si="24"/>
        <v>一酸化二窒素(N2O)下水、し尿等の処理合併処理浄化槽(構造例示型)</v>
      </c>
      <c r="Z490" s="47"/>
      <c r="AA490" s="20"/>
      <c r="AB490" s="20"/>
      <c r="AC490" s="20"/>
      <c r="AD490" s="20"/>
      <c r="AF490" s="25"/>
      <c r="AG490" s="25"/>
      <c r="AH490" s="25"/>
      <c r="AI490" s="25"/>
      <c r="AJ490" s="25"/>
      <c r="AK490" s="25"/>
    </row>
    <row r="491" spans="12:37">
      <c r="L491" s="25" t="s">
        <v>800</v>
      </c>
      <c r="M491" s="25" t="s">
        <v>173</v>
      </c>
      <c r="N491" s="25" t="s">
        <v>237</v>
      </c>
      <c r="O491" s="25"/>
      <c r="P491" s="25" t="s">
        <v>1026</v>
      </c>
      <c r="Q491" s="25" t="s">
        <v>236</v>
      </c>
      <c r="R491" s="25">
        <v>2.1999999999999998E-8</v>
      </c>
      <c r="S491" s="25"/>
      <c r="T491" s="25"/>
      <c r="U491" s="25"/>
      <c r="V491" s="25"/>
      <c r="W491" s="25"/>
      <c r="X491" s="20" t="str">
        <f t="shared" si="25"/>
        <v>一酸化二窒素(N2O)下水、し尿等の処理</v>
      </c>
      <c r="Y491" s="20" t="str">
        <f t="shared" si="24"/>
        <v>一酸化二窒素(N2O)下水、し尿等の処理くみ取便所の便槽</v>
      </c>
      <c r="Z491" s="47"/>
      <c r="AA491" s="20"/>
      <c r="AB491" s="20"/>
      <c r="AC491" s="20"/>
      <c r="AD491" s="20"/>
      <c r="AF491" s="25"/>
      <c r="AG491" s="25"/>
      <c r="AH491" s="25"/>
      <c r="AI491" s="25"/>
      <c r="AJ491" s="25"/>
      <c r="AK491" s="25"/>
    </row>
    <row r="492" spans="12:37">
      <c r="L492" s="25" t="s">
        <v>800</v>
      </c>
      <c r="M492" s="25" t="s">
        <v>697</v>
      </c>
      <c r="N492" s="25" t="s">
        <v>617</v>
      </c>
      <c r="O492" s="25"/>
      <c r="P492" s="25" t="s">
        <v>1016</v>
      </c>
      <c r="Q492" s="25" t="s">
        <v>229</v>
      </c>
      <c r="R492" s="25">
        <v>3.8000000000000002E-5</v>
      </c>
      <c r="S492" s="25"/>
      <c r="T492" s="25"/>
      <c r="U492" s="25"/>
      <c r="V492" s="25" t="s">
        <v>618</v>
      </c>
      <c r="W492" s="25"/>
      <c r="X492" s="20" t="str">
        <f t="shared" si="25"/>
        <v>一酸化二窒素(N2O)廃棄物の焼却又は堆肥化処理</v>
      </c>
      <c r="Y492" s="20" t="str">
        <f t="shared" si="24"/>
        <v>一酸化二窒素(N2O)廃棄物の焼却又は堆肥化処理一般廃棄物の焼却：全連続燃焼式焼却施設</v>
      </c>
      <c r="Z492" s="47"/>
      <c r="AA492" s="20"/>
      <c r="AB492" s="20"/>
      <c r="AC492" s="20"/>
      <c r="AD492" s="20"/>
      <c r="AF492" s="25"/>
      <c r="AG492" s="25"/>
      <c r="AH492" s="25"/>
      <c r="AI492" s="25"/>
      <c r="AJ492" s="25"/>
      <c r="AK492" s="25"/>
    </row>
    <row r="493" spans="12:37">
      <c r="L493" s="25" t="s">
        <v>800</v>
      </c>
      <c r="M493" s="25" t="s">
        <v>697</v>
      </c>
      <c r="N493" s="25" t="s">
        <v>619</v>
      </c>
      <c r="O493" s="25"/>
      <c r="P493" s="25" t="s">
        <v>1016</v>
      </c>
      <c r="Q493" s="25" t="s">
        <v>229</v>
      </c>
      <c r="R493" s="25">
        <v>7.2999999999999999E-5</v>
      </c>
      <c r="S493" s="25"/>
      <c r="T493" s="25"/>
      <c r="U493" s="25"/>
      <c r="V493" s="25"/>
      <c r="W493" s="25" t="s">
        <v>618</v>
      </c>
      <c r="X493" s="20" t="str">
        <f t="shared" si="25"/>
        <v>一酸化二窒素(N2O)廃棄物の焼却又は堆肥化処理</v>
      </c>
      <c r="Y493" s="20" t="str">
        <f t="shared" si="24"/>
        <v>一酸化二窒素(N2O)廃棄物の焼却又は堆肥化処理一般廃棄物の焼却：准連続燃焼式焼却施設</v>
      </c>
      <c r="Z493" s="47"/>
      <c r="AA493" s="20"/>
      <c r="AB493" s="20"/>
      <c r="AC493" s="20"/>
      <c r="AD493" s="20"/>
      <c r="AF493" s="25"/>
      <c r="AG493" s="25"/>
      <c r="AH493" s="25"/>
      <c r="AI493" s="25"/>
      <c r="AJ493" s="25"/>
      <c r="AK493" s="25"/>
    </row>
    <row r="494" spans="12:37">
      <c r="L494" s="25" t="s">
        <v>800</v>
      </c>
      <c r="M494" s="25" t="s">
        <v>697</v>
      </c>
      <c r="N494" s="25" t="s">
        <v>620</v>
      </c>
      <c r="O494" s="25"/>
      <c r="P494" s="25" t="s">
        <v>1016</v>
      </c>
      <c r="Q494" s="25" t="s">
        <v>229</v>
      </c>
      <c r="R494" s="25">
        <v>7.6000000000000004E-5</v>
      </c>
      <c r="S494" s="25"/>
      <c r="T494" s="25"/>
      <c r="U494" s="25"/>
      <c r="V494" s="25"/>
      <c r="W494" s="25"/>
      <c r="X494" s="20" t="str">
        <f t="shared" si="25"/>
        <v>一酸化二窒素(N2O)廃棄物の焼却又は堆肥化処理</v>
      </c>
      <c r="Y494" s="20" t="str">
        <f t="shared" si="24"/>
        <v>一酸化二窒素(N2O)廃棄物の焼却又は堆肥化処理一般廃棄物の焼却：バッチ燃焼式焼却施設</v>
      </c>
      <c r="Z494" s="47"/>
      <c r="AA494" s="20"/>
      <c r="AB494" s="20"/>
      <c r="AC494" s="20"/>
      <c r="AD494" s="20"/>
      <c r="AF494" s="25"/>
      <c r="AG494" s="25"/>
      <c r="AH494" s="25"/>
      <c r="AI494" s="25"/>
      <c r="AJ494" s="25"/>
      <c r="AK494" s="25"/>
    </row>
    <row r="495" spans="12:37">
      <c r="L495" s="25" t="s">
        <v>800</v>
      </c>
      <c r="M495" s="25" t="s">
        <v>697</v>
      </c>
      <c r="N495" s="25" t="s">
        <v>621</v>
      </c>
      <c r="O495" s="25"/>
      <c r="P495" s="25" t="s">
        <v>1016</v>
      </c>
      <c r="Q495" s="25" t="s">
        <v>229</v>
      </c>
      <c r="R495" s="25">
        <v>1.2E-5</v>
      </c>
      <c r="S495" s="25"/>
      <c r="T495" s="25"/>
      <c r="U495" s="25"/>
      <c r="V495" s="25"/>
      <c r="W495" s="25"/>
      <c r="X495" s="20" t="str">
        <f t="shared" si="25"/>
        <v>一酸化二窒素(N2O)廃棄物の焼却又は堆肥化処理</v>
      </c>
      <c r="Y495" s="20" t="str">
        <f t="shared" si="24"/>
        <v>一酸化二窒素(N2O)廃棄物の焼却又は堆肥化処理一般廃棄物の焼却：ガス化溶融炉</v>
      </c>
      <c r="Z495" s="47"/>
      <c r="AA495" s="20"/>
      <c r="AB495" s="20"/>
      <c r="AC495" s="20"/>
      <c r="AD495" s="20"/>
      <c r="AF495" s="25"/>
      <c r="AG495" s="25"/>
      <c r="AH495" s="25"/>
      <c r="AI495" s="25"/>
      <c r="AJ495" s="25"/>
      <c r="AK495" s="25"/>
    </row>
    <row r="496" spans="12:37">
      <c r="L496" s="25" t="s">
        <v>800</v>
      </c>
      <c r="M496" s="25" t="s">
        <v>697</v>
      </c>
      <c r="N496" s="25" t="s">
        <v>698</v>
      </c>
      <c r="O496" s="25"/>
      <c r="P496" s="25" t="s">
        <v>1016</v>
      </c>
      <c r="Q496" s="25" t="s">
        <v>229</v>
      </c>
      <c r="R496" s="25">
        <v>1.5E-3</v>
      </c>
      <c r="S496" s="25"/>
      <c r="T496" s="25"/>
      <c r="U496" s="25"/>
      <c r="V496" s="25"/>
      <c r="W496" s="25"/>
      <c r="X496" s="20" t="str">
        <f t="shared" si="25"/>
        <v>一酸化二窒素(N2O)廃棄物の焼却又は堆肥化処理</v>
      </c>
      <c r="Y496" s="20" t="str">
        <f t="shared" si="24"/>
        <v>一酸化二窒素(N2O)廃棄物の焼却又は堆肥化処理下水汚泥(高分子凝集剤を添加して脱水したもの)の流動床炉での焼却(通常燃焼)</v>
      </c>
      <c r="Z496" s="47"/>
      <c r="AA496" s="20"/>
      <c r="AB496" s="20"/>
      <c r="AC496" s="20"/>
      <c r="AD496" s="20"/>
      <c r="AF496" s="25"/>
      <c r="AG496" s="25"/>
      <c r="AH496" s="25"/>
      <c r="AI496" s="25"/>
      <c r="AJ496" s="25"/>
      <c r="AK496" s="25"/>
    </row>
    <row r="497" spans="12:37">
      <c r="L497" s="25" t="s">
        <v>800</v>
      </c>
      <c r="M497" s="25" t="s">
        <v>697</v>
      </c>
      <c r="N497" s="25" t="s">
        <v>699</v>
      </c>
      <c r="O497" s="25"/>
      <c r="P497" s="25" t="s">
        <v>1016</v>
      </c>
      <c r="Q497" s="25" t="s">
        <v>229</v>
      </c>
      <c r="R497" s="25">
        <v>6.4999999999999997E-4</v>
      </c>
      <c r="S497" s="25"/>
      <c r="T497" s="25"/>
      <c r="U497" s="25"/>
      <c r="V497" s="25"/>
      <c r="W497" s="25"/>
      <c r="X497" s="20" t="str">
        <f t="shared" si="25"/>
        <v>一酸化二窒素(N2O)廃棄物の焼却又は堆肥化処理</v>
      </c>
      <c r="Y497" s="20" t="str">
        <f t="shared" si="24"/>
        <v>一酸化二窒素(N2O)廃棄物の焼却又は堆肥化処理下水汚泥(高分子凝集剤を添加して脱水したもの)の流動床炉での焼却(高温燃焼)</v>
      </c>
      <c r="Z497" s="47"/>
      <c r="AA497" s="20"/>
      <c r="AB497" s="20"/>
      <c r="AC497" s="20"/>
      <c r="AD497" s="20"/>
      <c r="AF497" s="25"/>
      <c r="AG497" s="25"/>
      <c r="AH497" s="25"/>
      <c r="AI497" s="25"/>
      <c r="AJ497" s="25"/>
      <c r="AK497" s="25"/>
    </row>
    <row r="498" spans="12:37">
      <c r="L498" s="25" t="s">
        <v>800</v>
      </c>
      <c r="M498" s="25" t="s">
        <v>697</v>
      </c>
      <c r="N498" s="25" t="s">
        <v>234</v>
      </c>
      <c r="O498" s="25"/>
      <c r="P498" s="25" t="s">
        <v>1016</v>
      </c>
      <c r="Q498" s="25" t="s">
        <v>229</v>
      </c>
      <c r="R498" s="25">
        <v>8.8000000000000003E-4</v>
      </c>
      <c r="S498" s="25"/>
      <c r="T498" s="25"/>
      <c r="U498" s="25"/>
      <c r="V498" s="25"/>
      <c r="W498" s="25"/>
      <c r="X498" s="20" t="str">
        <f t="shared" si="25"/>
        <v>一酸化二窒素(N2O)廃棄物の焼却又は堆肥化処理</v>
      </c>
      <c r="Y498" s="20" t="str">
        <f t="shared" si="24"/>
        <v>一酸化二窒素(N2O)廃棄物の焼却又は堆肥化処理下水汚泥(高分子凝集剤を添加して脱水したもの)の多段炉での焼却</v>
      </c>
      <c r="Z498" s="47"/>
      <c r="AA498" s="20"/>
      <c r="AB498" s="20"/>
      <c r="AC498" s="20"/>
      <c r="AD498" s="20"/>
      <c r="AF498" s="25"/>
      <c r="AG498" s="25"/>
      <c r="AH498" s="25"/>
      <c r="AI498" s="25"/>
      <c r="AJ498" s="25"/>
      <c r="AK498" s="25"/>
    </row>
    <row r="499" spans="12:37">
      <c r="L499" s="25" t="s">
        <v>800</v>
      </c>
      <c r="M499" s="25" t="s">
        <v>697</v>
      </c>
      <c r="N499" s="25" t="s">
        <v>233</v>
      </c>
      <c r="O499" s="25"/>
      <c r="P499" s="25" t="s">
        <v>1016</v>
      </c>
      <c r="Q499" s="25" t="s">
        <v>229</v>
      </c>
      <c r="R499" s="25">
        <v>2.9E-4</v>
      </c>
      <c r="S499" s="25"/>
      <c r="T499" s="25"/>
      <c r="U499" s="25"/>
      <c r="V499" s="25"/>
      <c r="W499" s="25"/>
      <c r="X499" s="20" t="str">
        <f t="shared" si="25"/>
        <v>一酸化二窒素(N2O)廃棄物の焼却又は堆肥化処理</v>
      </c>
      <c r="Y499" s="20" t="str">
        <f t="shared" si="24"/>
        <v>一酸化二窒素(N2O)廃棄物の焼却又は堆肥化処理下水汚泥(石灰系凝集剤を添加して脱水したもの)の焼却</v>
      </c>
      <c r="Z499" s="47"/>
      <c r="AA499" s="20"/>
      <c r="AB499" s="20"/>
      <c r="AC499" s="20"/>
      <c r="AD499" s="20"/>
      <c r="AF499" s="25"/>
      <c r="AG499" s="25"/>
      <c r="AH499" s="25"/>
      <c r="AI499" s="25"/>
      <c r="AJ499" s="25"/>
      <c r="AK499" s="25"/>
    </row>
    <row r="500" spans="12:37">
      <c r="L500" s="25" t="s">
        <v>800</v>
      </c>
      <c r="M500" s="25" t="s">
        <v>697</v>
      </c>
      <c r="N500" s="25" t="s">
        <v>1108</v>
      </c>
      <c r="O500" s="25"/>
      <c r="P500" s="25" t="s">
        <v>1016</v>
      </c>
      <c r="Q500" s="25" t="s">
        <v>229</v>
      </c>
      <c r="R500" s="25">
        <v>2.5999999999999998E-4</v>
      </c>
      <c r="S500" s="25"/>
      <c r="T500" s="25"/>
      <c r="U500" s="25"/>
      <c r="V500" s="25"/>
      <c r="W500" s="25"/>
      <c r="X500" s="20" t="str">
        <f t="shared" si="25"/>
        <v>一酸化二窒素(N2O)廃棄物の焼却又は堆肥化処理</v>
      </c>
      <c r="Y500" s="20" t="str">
        <f t="shared" si="24"/>
        <v>一酸化二窒素(N2O)廃棄物の焼却又は堆肥化処理下水汚泥の多段吹込燃焼式流動床炉、二段燃焼式循環流動床炉又はストカ炉での焼却</v>
      </c>
      <c r="Z500" s="47"/>
      <c r="AA500" s="20"/>
      <c r="AB500" s="20"/>
      <c r="AC500" s="20"/>
      <c r="AD500" s="20"/>
      <c r="AF500" s="25"/>
      <c r="AG500" s="25"/>
      <c r="AH500" s="25"/>
      <c r="AI500" s="25"/>
      <c r="AJ500" s="25"/>
      <c r="AK500" s="25"/>
    </row>
    <row r="501" spans="12:37">
      <c r="L501" s="25" t="s">
        <v>800</v>
      </c>
      <c r="M501" s="25" t="s">
        <v>697</v>
      </c>
      <c r="N501" s="25" t="s">
        <v>700</v>
      </c>
      <c r="O501" s="25"/>
      <c r="P501" s="25" t="s">
        <v>1016</v>
      </c>
      <c r="Q501" s="25" t="s">
        <v>229</v>
      </c>
      <c r="R501" s="25">
        <v>3.1000000000000001E-5</v>
      </c>
      <c r="S501" s="25"/>
      <c r="T501" s="25"/>
      <c r="U501" s="25"/>
      <c r="V501" s="25"/>
      <c r="W501" s="25"/>
      <c r="X501" s="20" t="str">
        <f t="shared" si="25"/>
        <v>一酸化二窒素(N2O)廃棄物の焼却又は堆肥化処理</v>
      </c>
      <c r="Y501" s="20" t="str">
        <f t="shared" si="24"/>
        <v>一酸化二窒素(N2O)廃棄物の焼却又は堆肥化処理下水汚泥の炭化固形燃料化炉での焼却</v>
      </c>
      <c r="Z501" s="47"/>
      <c r="AA501" s="20"/>
      <c r="AB501" s="20"/>
      <c r="AC501" s="20"/>
      <c r="AD501" s="20"/>
      <c r="AF501" s="25"/>
      <c r="AG501" s="25"/>
      <c r="AH501" s="25"/>
      <c r="AI501" s="25"/>
      <c r="AJ501" s="25"/>
      <c r="AK501" s="25"/>
    </row>
    <row r="502" spans="12:37">
      <c r="L502" s="25" t="s">
        <v>800</v>
      </c>
      <c r="M502" s="25" t="s">
        <v>697</v>
      </c>
      <c r="N502" s="25" t="s">
        <v>701</v>
      </c>
      <c r="O502" s="25"/>
      <c r="P502" s="25" t="s">
        <v>1016</v>
      </c>
      <c r="Q502" s="25" t="s">
        <v>229</v>
      </c>
      <c r="R502" s="25">
        <v>8.8000000000000003E-4</v>
      </c>
      <c r="S502" s="25"/>
      <c r="T502" s="25"/>
      <c r="U502" s="25"/>
      <c r="V502" s="25"/>
      <c r="W502" s="25"/>
      <c r="X502" s="20" t="str">
        <f t="shared" si="25"/>
        <v>一酸化二窒素(N2O)廃棄物の焼却又は堆肥化処理</v>
      </c>
      <c r="Y502" s="20" t="str">
        <f t="shared" si="24"/>
        <v>一酸化二窒素(N2O)廃棄物の焼却又は堆肥化処理その他下水汚泥の焼却</v>
      </c>
      <c r="Z502" s="47"/>
      <c r="AA502" s="20"/>
      <c r="AB502" s="20"/>
      <c r="AC502" s="20"/>
      <c r="AD502" s="20"/>
      <c r="AF502" s="25"/>
      <c r="AG502" s="25"/>
      <c r="AH502" s="25"/>
      <c r="AI502" s="25"/>
      <c r="AJ502" s="25"/>
      <c r="AK502" s="25"/>
    </row>
    <row r="503" spans="12:37">
      <c r="L503" s="25" t="s">
        <v>800</v>
      </c>
      <c r="M503" s="25" t="s">
        <v>697</v>
      </c>
      <c r="N503" s="25" t="s">
        <v>702</v>
      </c>
      <c r="O503" s="25"/>
      <c r="P503" s="25" t="s">
        <v>1016</v>
      </c>
      <c r="Q503" s="25" t="s">
        <v>229</v>
      </c>
      <c r="R503" s="25">
        <v>9.8999999999999994E-5</v>
      </c>
      <c r="S503" s="25"/>
      <c r="T503" s="25"/>
      <c r="U503" s="25"/>
      <c r="V503" s="25"/>
      <c r="W503" s="25"/>
      <c r="X503" s="20" t="str">
        <f t="shared" si="25"/>
        <v>一酸化二窒素(N2O)廃棄物の焼却又は堆肥化処理</v>
      </c>
      <c r="Y503" s="20" t="str">
        <f t="shared" si="24"/>
        <v>一酸化二窒素(N2O)廃棄物の焼却又は堆肥化処理汚泥(下水汚泥を除く)の焼却</v>
      </c>
      <c r="Z503" s="47"/>
      <c r="AA503" s="20"/>
      <c r="AB503" s="20"/>
      <c r="AC503" s="20"/>
      <c r="AD503" s="20"/>
      <c r="AF503" s="25"/>
      <c r="AG503" s="25"/>
      <c r="AH503" s="25"/>
      <c r="AI503" s="25"/>
      <c r="AJ503" s="25"/>
      <c r="AK503" s="25"/>
    </row>
    <row r="504" spans="12:37">
      <c r="L504" s="25" t="s">
        <v>800</v>
      </c>
      <c r="M504" s="25" t="s">
        <v>697</v>
      </c>
      <c r="N504" s="25" t="s">
        <v>232</v>
      </c>
      <c r="O504" s="25"/>
      <c r="P504" s="25" t="s">
        <v>1016</v>
      </c>
      <c r="Q504" s="25" t="s">
        <v>229</v>
      </c>
      <c r="R504" s="25">
        <v>6.2000000000000003E-5</v>
      </c>
      <c r="S504" s="25"/>
      <c r="T504" s="25"/>
      <c r="U504" s="25"/>
      <c r="V504" s="25"/>
      <c r="W504" s="25"/>
      <c r="X504" s="20" t="str">
        <f t="shared" si="25"/>
        <v>一酸化二窒素(N2O)廃棄物の焼却又は堆肥化処理</v>
      </c>
      <c r="Y504" s="20" t="str">
        <f t="shared" si="24"/>
        <v>一酸化二窒素(N2O)廃棄物の焼却又は堆肥化処理廃油の焼却</v>
      </c>
      <c r="Z504" s="47"/>
      <c r="AA504" s="20"/>
      <c r="AB504" s="20"/>
      <c r="AC504" s="20"/>
      <c r="AD504" s="20"/>
      <c r="AF504" s="25"/>
      <c r="AG504" s="25"/>
      <c r="AH504" s="25"/>
      <c r="AI504" s="25"/>
      <c r="AJ504" s="25"/>
      <c r="AK504" s="25"/>
    </row>
    <row r="505" spans="12:37">
      <c r="L505" s="25" t="s">
        <v>800</v>
      </c>
      <c r="M505" s="25" t="s">
        <v>697</v>
      </c>
      <c r="N505" s="25" t="s">
        <v>703</v>
      </c>
      <c r="O505" s="25"/>
      <c r="P505" s="25" t="s">
        <v>1016</v>
      </c>
      <c r="Q505" s="25" t="s">
        <v>229</v>
      </c>
      <c r="R505" s="25">
        <v>1.5E-5</v>
      </c>
      <c r="S505" s="25"/>
      <c r="T505" s="25"/>
      <c r="U505" s="25"/>
      <c r="V505" s="25"/>
      <c r="W505" s="25"/>
      <c r="X505" s="20" t="str">
        <f t="shared" si="25"/>
        <v>一酸化二窒素(N2O)廃棄物の焼却又は堆肥化処理</v>
      </c>
      <c r="Y505" s="20" t="str">
        <f t="shared" si="24"/>
        <v>一酸化二窒素(N2O)廃棄物の焼却又は堆肥化処理廃プラスチック類(廃ゴムタイヤを除く)の焼却</v>
      </c>
      <c r="Z505" s="47"/>
      <c r="AA505" s="20"/>
      <c r="AB505" s="20"/>
      <c r="AC505" s="20"/>
      <c r="AD505" s="20"/>
      <c r="AF505" s="25"/>
      <c r="AG505" s="25"/>
      <c r="AH505" s="25"/>
      <c r="AI505" s="25"/>
      <c r="AJ505" s="25"/>
      <c r="AK505" s="25"/>
    </row>
    <row r="506" spans="12:37">
      <c r="L506" s="25" t="s">
        <v>800</v>
      </c>
      <c r="M506" s="25" t="s">
        <v>697</v>
      </c>
      <c r="N506" s="25" t="s">
        <v>231</v>
      </c>
      <c r="O506" s="25"/>
      <c r="P506" s="25" t="s">
        <v>1016</v>
      </c>
      <c r="Q506" s="25" t="s">
        <v>229</v>
      </c>
      <c r="R506" s="25">
        <v>7.7000000000000001E-5</v>
      </c>
      <c r="S506" s="25"/>
      <c r="T506" s="25"/>
      <c r="U506" s="25"/>
      <c r="V506" s="25"/>
      <c r="W506" s="25"/>
      <c r="X506" s="20" t="str">
        <f t="shared" si="25"/>
        <v>一酸化二窒素(N2O)廃棄物の焼却又は堆肥化処理</v>
      </c>
      <c r="Y506" s="20" t="str">
        <f t="shared" si="24"/>
        <v>一酸化二窒素(N2O)廃棄物の焼却又は堆肥化処理紙くず又は木くずの焼却</v>
      </c>
      <c r="Z506" s="47"/>
      <c r="AA506" s="20"/>
      <c r="AB506" s="20"/>
      <c r="AC506" s="20"/>
      <c r="AD506" s="20"/>
      <c r="AF506" s="25"/>
      <c r="AG506" s="25"/>
      <c r="AH506" s="25"/>
      <c r="AI506" s="25"/>
      <c r="AJ506" s="25"/>
      <c r="AK506" s="25"/>
    </row>
    <row r="507" spans="12:37">
      <c r="L507" s="25" t="s">
        <v>800</v>
      </c>
      <c r="M507" s="25" t="s">
        <v>697</v>
      </c>
      <c r="N507" s="25" t="s">
        <v>704</v>
      </c>
      <c r="O507" s="25"/>
      <c r="P507" s="25" t="s">
        <v>1016</v>
      </c>
      <c r="Q507" s="25" t="s">
        <v>229</v>
      </c>
      <c r="R507" s="25">
        <v>7.7000000000000001E-5</v>
      </c>
      <c r="S507" s="25"/>
      <c r="T507" s="25"/>
      <c r="U507" s="25"/>
      <c r="V507" s="25"/>
      <c r="W507" s="25"/>
      <c r="X507" s="20" t="str">
        <f t="shared" si="25"/>
        <v>一酸化二窒素(N2O)廃棄物の焼却又は堆肥化処理</v>
      </c>
      <c r="Y507" s="20" t="str">
        <f t="shared" si="24"/>
        <v>一酸化二窒素(N2O)廃棄物の焼却又は堆肥化処理天然繊維くずの焼却</v>
      </c>
      <c r="Z507" s="47"/>
      <c r="AA507" s="20"/>
      <c r="AB507" s="20"/>
      <c r="AC507" s="20"/>
      <c r="AD507" s="20"/>
      <c r="AF507" s="25"/>
      <c r="AG507" s="25"/>
      <c r="AH507" s="25"/>
      <c r="AI507" s="25"/>
      <c r="AJ507" s="25"/>
      <c r="AK507" s="25"/>
    </row>
    <row r="508" spans="12:37">
      <c r="L508" s="25" t="s">
        <v>800</v>
      </c>
      <c r="M508" s="25" t="s">
        <v>697</v>
      </c>
      <c r="N508" s="25" t="s">
        <v>230</v>
      </c>
      <c r="O508" s="25"/>
      <c r="P508" s="25" t="s">
        <v>1016</v>
      </c>
      <c r="Q508" s="25" t="s">
        <v>229</v>
      </c>
      <c r="R508" s="25">
        <v>7.7000000000000001E-5</v>
      </c>
      <c r="S508" s="25"/>
      <c r="T508" s="25"/>
      <c r="U508" s="25"/>
      <c r="V508" s="25"/>
      <c r="W508" s="25"/>
      <c r="X508" s="20" t="str">
        <f t="shared" si="25"/>
        <v>一酸化二窒素(N2O)廃棄物の焼却又は堆肥化処理</v>
      </c>
      <c r="Y508" s="20" t="str">
        <f t="shared" ref="Y508:Y574" si="26">L508&amp;M508&amp;N508&amp;O508</f>
        <v>一酸化二窒素(N2O)廃棄物の焼却又は堆肥化処理動植物性残渣又は家畜の死体の焼却</v>
      </c>
      <c r="Z508" s="47"/>
      <c r="AA508" s="20"/>
      <c r="AB508" s="20"/>
      <c r="AC508" s="20"/>
      <c r="AD508" s="20"/>
      <c r="AF508" s="25"/>
      <c r="AG508" s="25"/>
      <c r="AH508" s="25"/>
      <c r="AI508" s="25"/>
      <c r="AJ508" s="25"/>
      <c r="AK508" s="25"/>
    </row>
    <row r="509" spans="12:37">
      <c r="L509" s="25" t="s">
        <v>800</v>
      </c>
      <c r="M509" s="25" t="s">
        <v>697</v>
      </c>
      <c r="N509" s="25" t="s">
        <v>705</v>
      </c>
      <c r="O509" s="25"/>
      <c r="P509" s="25" t="s">
        <v>1016</v>
      </c>
      <c r="Q509" s="25" t="s">
        <v>229</v>
      </c>
      <c r="R509" s="25">
        <v>7.7000000000000001E-5</v>
      </c>
      <c r="S509" s="25"/>
      <c r="T509" s="25"/>
      <c r="U509" s="25"/>
      <c r="V509" s="25"/>
      <c r="W509" s="25"/>
      <c r="X509" s="20" t="str">
        <f t="shared" ref="X509:X572" si="27">L509&amp;M509</f>
        <v>一酸化二窒素(N2O)廃棄物の焼却又は堆肥化処理</v>
      </c>
      <c r="Y509" s="20" t="str">
        <f t="shared" si="26"/>
        <v>一酸化二窒素(N2O)廃棄物の焼却又は堆肥化処理感染性廃棄物(廃プラスチック類を除く)の焼却</v>
      </c>
      <c r="Z509" s="47"/>
      <c r="AA509" s="20"/>
      <c r="AB509" s="20"/>
      <c r="AC509" s="20"/>
      <c r="AD509" s="20"/>
      <c r="AF509" s="25"/>
      <c r="AG509" s="25"/>
      <c r="AH509" s="25"/>
      <c r="AI509" s="25"/>
      <c r="AJ509" s="25"/>
      <c r="AK509" s="25"/>
    </row>
    <row r="510" spans="12:37">
      <c r="L510" s="25" t="s">
        <v>800</v>
      </c>
      <c r="M510" s="25" t="s">
        <v>697</v>
      </c>
      <c r="N510" s="25" t="s">
        <v>706</v>
      </c>
      <c r="O510" s="25"/>
      <c r="P510" s="25" t="s">
        <v>1016</v>
      </c>
      <c r="Q510" s="25" t="s">
        <v>229</v>
      </c>
      <c r="R510" s="25">
        <v>1.5E-6</v>
      </c>
      <c r="S510" s="25"/>
      <c r="T510" s="25"/>
      <c r="U510" s="25"/>
      <c r="V510" s="25" t="s">
        <v>630</v>
      </c>
      <c r="W510" s="25"/>
      <c r="X510" s="20" t="str">
        <f t="shared" si="27"/>
        <v>一酸化二窒素(N2O)廃棄物の焼却又は堆肥化処理</v>
      </c>
      <c r="Y510" s="20" t="str">
        <f t="shared" si="26"/>
        <v>一酸化二窒素(N2O)廃棄物の焼却又は堆肥化処理一般廃棄物(木くず(剪定枝)に限る)</v>
      </c>
      <c r="Z510" s="47"/>
      <c r="AA510" s="20"/>
      <c r="AB510" s="20"/>
      <c r="AC510" s="20"/>
      <c r="AD510" s="20"/>
      <c r="AF510" s="25"/>
      <c r="AG510" s="25"/>
      <c r="AH510" s="25"/>
      <c r="AI510" s="25"/>
      <c r="AJ510" s="25"/>
      <c r="AK510" s="25"/>
    </row>
    <row r="511" spans="12:37">
      <c r="L511" t="s">
        <v>800</v>
      </c>
      <c r="M511" s="25" t="s">
        <v>697</v>
      </c>
      <c r="N511" s="25" t="s">
        <v>708</v>
      </c>
      <c r="O511" s="25"/>
      <c r="P511" s="25" t="s">
        <v>1016</v>
      </c>
      <c r="Q511" s="25" t="s">
        <v>229</v>
      </c>
      <c r="R511" s="25">
        <v>2.7E-4</v>
      </c>
      <c r="S511" s="25"/>
      <c r="T511" s="25"/>
      <c r="U511" s="25"/>
      <c r="V511" s="25"/>
      <c r="W511" s="25" t="s">
        <v>707</v>
      </c>
      <c r="X511" s="20" t="str">
        <f t="shared" si="27"/>
        <v>一酸化二窒素(N2O)廃棄物の焼却又は堆肥化処理</v>
      </c>
      <c r="Y511" s="20" t="str">
        <f t="shared" si="26"/>
        <v>一酸化二窒素(N2O)廃棄物の焼却又は堆肥化処理一般廃棄物(木くず(剪定枝)を除く)、産業廃棄物</v>
      </c>
      <c r="Z511" s="47"/>
      <c r="AA511" s="20"/>
      <c r="AB511" s="20"/>
      <c r="AC511" s="20"/>
      <c r="AD511" s="20"/>
      <c r="AF511" s="25"/>
      <c r="AG511" s="25"/>
      <c r="AH511" s="25"/>
      <c r="AI511" s="25"/>
      <c r="AJ511" s="25"/>
      <c r="AK511" s="25"/>
    </row>
    <row r="512" spans="12:37">
      <c r="L512" s="25" t="s">
        <v>172</v>
      </c>
      <c r="M512" s="25" t="s">
        <v>159</v>
      </c>
      <c r="N512" s="25"/>
      <c r="O512" s="25"/>
      <c r="P512" s="26" t="s">
        <v>1144</v>
      </c>
      <c r="Q512" s="25" t="s">
        <v>1148</v>
      </c>
      <c r="R512" s="26">
        <v>1</v>
      </c>
      <c r="S512" s="25"/>
      <c r="T512" s="25"/>
      <c r="U512" s="25"/>
      <c r="V512" s="25" t="s">
        <v>709</v>
      </c>
      <c r="W512" s="25"/>
      <c r="X512" s="20" t="str">
        <f t="shared" si="27"/>
        <v>ハイドロフルオロカーボン(HFC)マグネシウム合金の鋳造</v>
      </c>
      <c r="Y512" s="20" t="str">
        <f t="shared" si="26"/>
        <v>ハイドロフルオロカーボン(HFC)マグネシウム合金の鋳造</v>
      </c>
      <c r="Z512" s="47"/>
      <c r="AA512" s="20"/>
      <c r="AB512" s="20"/>
      <c r="AC512" s="20"/>
      <c r="AD512" s="20"/>
      <c r="AF512" s="25"/>
      <c r="AG512" s="25"/>
      <c r="AH512" s="25"/>
      <c r="AI512" s="25"/>
      <c r="AJ512" s="25"/>
      <c r="AK512" s="25"/>
    </row>
    <row r="513" spans="12:37">
      <c r="L513" s="25" t="s">
        <v>172</v>
      </c>
      <c r="M513" s="25" t="s">
        <v>710</v>
      </c>
      <c r="N513" s="25"/>
      <c r="O513" s="25"/>
      <c r="P513" s="25" t="s">
        <v>1030</v>
      </c>
      <c r="Q513" s="25" t="s">
        <v>711</v>
      </c>
      <c r="R513" s="25">
        <v>2.1000000000000001E-4</v>
      </c>
      <c r="S513" s="25"/>
      <c r="T513" s="25"/>
      <c r="U513" s="25"/>
      <c r="V513" s="25" t="s">
        <v>712</v>
      </c>
      <c r="W513" s="25" t="s">
        <v>709</v>
      </c>
      <c r="X513" s="20" t="str">
        <f t="shared" si="27"/>
        <v>ハイドロフルオロカーボン(HFC)クロロジフルオロメタン(HCFC-22)の製造</v>
      </c>
      <c r="Y513" s="20" t="str">
        <f t="shared" si="26"/>
        <v>ハイドロフルオロカーボン(HFC)クロロジフルオロメタン(HCFC-22)の製造</v>
      </c>
      <c r="Z513" s="47"/>
      <c r="AA513" s="20"/>
      <c r="AB513" s="20"/>
      <c r="AC513" s="20"/>
      <c r="AD513" s="20"/>
      <c r="AF513" s="25"/>
      <c r="AG513" s="25"/>
      <c r="AH513" s="25"/>
      <c r="AI513" s="25"/>
      <c r="AJ513" s="25"/>
      <c r="AK513" s="25"/>
    </row>
    <row r="514" spans="12:37">
      <c r="L514" s="25" t="s">
        <v>172</v>
      </c>
      <c r="M514" s="25" t="s">
        <v>713</v>
      </c>
      <c r="N514" s="25"/>
      <c r="O514" s="25"/>
      <c r="P514" s="25" t="s">
        <v>1031</v>
      </c>
      <c r="Q514" s="25" t="s">
        <v>162</v>
      </c>
      <c r="R514" s="25">
        <v>3.5000000000000001E-3</v>
      </c>
      <c r="S514" s="25"/>
      <c r="T514" s="25"/>
      <c r="U514" s="25"/>
      <c r="V514" s="25" t="s">
        <v>171</v>
      </c>
      <c r="W514" s="25" t="s">
        <v>712</v>
      </c>
      <c r="X514" s="20" t="str">
        <f t="shared" si="27"/>
        <v>ハイドロフルオロカーボン(HFC)ハイドロフルオロカーボン(HFC)の製造</v>
      </c>
      <c r="Y514" s="20" t="str">
        <f t="shared" si="26"/>
        <v>ハイドロフルオロカーボン(HFC)ハイドロフルオロカーボン(HFC)の製造</v>
      </c>
      <c r="Z514" s="47"/>
      <c r="AA514" s="20"/>
      <c r="AB514" s="20"/>
      <c r="AC514" s="20"/>
      <c r="AD514" s="20"/>
      <c r="AF514" s="25"/>
      <c r="AG514" s="25"/>
      <c r="AH514" s="25"/>
      <c r="AI514" s="25"/>
      <c r="AJ514" s="25"/>
      <c r="AK514" s="25"/>
    </row>
    <row r="515" spans="12:37">
      <c r="L515" s="25" t="s">
        <v>172</v>
      </c>
      <c r="M515" s="25" t="s">
        <v>714</v>
      </c>
      <c r="N515" s="25" t="s">
        <v>715</v>
      </c>
      <c r="O515" s="25"/>
      <c r="P515" s="25" t="s">
        <v>1031</v>
      </c>
      <c r="Q515" s="25" t="s">
        <v>162</v>
      </c>
      <c r="R515" s="25">
        <v>0.4</v>
      </c>
      <c r="S515" s="25"/>
      <c r="T515" s="25"/>
      <c r="U515" s="25"/>
      <c r="V515" s="25" t="s">
        <v>716</v>
      </c>
      <c r="W515" s="25" t="s">
        <v>171</v>
      </c>
      <c r="X515" s="20" t="str">
        <f t="shared" si="27"/>
        <v>ハイドロフルオロカーボン(HFC)半導体素子等の加工工程でのドライエッチング等におけるHFC又はPFCの使用</v>
      </c>
      <c r="Y515" s="20" t="str">
        <f t="shared" si="26"/>
        <v>ハイドロフルオロカーボン(HFC)半導体素子等の加工工程でのドライエッチング等におけるHFC又はPFCの使用半導体</v>
      </c>
      <c r="Z515" s="47"/>
      <c r="AA515" s="20"/>
      <c r="AB515" s="20"/>
      <c r="AC515" s="20"/>
      <c r="AD515" s="20"/>
      <c r="AF515" s="25"/>
      <c r="AG515" s="25"/>
      <c r="AH515" s="25"/>
      <c r="AI515" s="25"/>
      <c r="AJ515" s="25"/>
      <c r="AK515" s="25"/>
    </row>
    <row r="516" spans="12:37">
      <c r="L516" s="25" t="s">
        <v>172</v>
      </c>
      <c r="M516" s="25" t="s">
        <v>714</v>
      </c>
      <c r="N516" s="25" t="s">
        <v>717</v>
      </c>
      <c r="O516" s="25"/>
      <c r="P516" s="25" t="s">
        <v>1031</v>
      </c>
      <c r="Q516" s="25" t="s">
        <v>162</v>
      </c>
      <c r="R516" s="34">
        <v>0.2</v>
      </c>
      <c r="S516" s="25"/>
      <c r="T516" s="25"/>
      <c r="U516" s="25"/>
      <c r="V516" s="25"/>
      <c r="W516" s="25" t="s">
        <v>716</v>
      </c>
      <c r="X516" s="20" t="str">
        <f t="shared" si="27"/>
        <v>ハイドロフルオロカーボン(HFC)半導体素子等の加工工程でのドライエッチング等におけるHFC又はPFCの使用</v>
      </c>
      <c r="Y516" s="20" t="str">
        <f t="shared" si="26"/>
        <v>ハイドロフルオロカーボン(HFC)半導体素子等の加工工程でのドライエッチング等におけるHFC又はPFCの使用液晶</v>
      </c>
      <c r="Z516" s="47"/>
      <c r="AA516" s="20"/>
      <c r="AB516" s="20"/>
      <c r="AC516" s="20"/>
      <c r="AD516" s="20"/>
      <c r="AF516" s="25"/>
      <c r="AG516" s="25"/>
      <c r="AH516" s="25"/>
      <c r="AI516" s="25"/>
      <c r="AJ516" s="25"/>
      <c r="AK516" s="25"/>
    </row>
    <row r="517" spans="12:37">
      <c r="L517" s="25" t="s">
        <v>172</v>
      </c>
      <c r="M517" s="25" t="s">
        <v>714</v>
      </c>
      <c r="N517" s="25" t="s">
        <v>718</v>
      </c>
      <c r="O517" s="25"/>
      <c r="P517" s="25" t="s">
        <v>1032</v>
      </c>
      <c r="Q517" s="25" t="s">
        <v>719</v>
      </c>
      <c r="R517" s="34">
        <v>0.02</v>
      </c>
      <c r="S517" s="25"/>
      <c r="T517" s="25"/>
      <c r="U517" s="25"/>
      <c r="V517" s="25" t="s">
        <v>720</v>
      </c>
      <c r="W517" s="25"/>
      <c r="X517" s="20" t="str">
        <f t="shared" si="27"/>
        <v>ハイドロフルオロカーボン(HFC)半導体素子等の加工工程でのドライエッチング等におけるHFC又はPFCの使用</v>
      </c>
      <c r="Y517" s="20" t="str">
        <f t="shared" si="26"/>
        <v>ハイドロフルオロカーボン(HFC)半導体素子等の加工工程でのドライエッチング等におけるHFC又はPFCの使用液晶(PFC-c318使用時、HFC-23の副生)</v>
      </c>
      <c r="Z517" s="47"/>
      <c r="AA517" s="20"/>
      <c r="AB517" s="20"/>
      <c r="AC517" s="20"/>
      <c r="AD517" s="20"/>
      <c r="AF517" s="25"/>
      <c r="AG517" s="25"/>
      <c r="AH517" s="25"/>
      <c r="AI517" s="25"/>
      <c r="AJ517" s="25"/>
      <c r="AK517" s="25"/>
    </row>
    <row r="518" spans="12:37">
      <c r="L518" s="25" t="s">
        <v>172</v>
      </c>
      <c r="M518" s="25" t="s">
        <v>721</v>
      </c>
      <c r="N518" s="25" t="s">
        <v>1109</v>
      </c>
      <c r="O518" s="25"/>
      <c r="P518" s="25" t="s">
        <v>1031</v>
      </c>
      <c r="Q518" s="25" t="s">
        <v>162</v>
      </c>
      <c r="R518" s="25">
        <v>1E-3</v>
      </c>
      <c r="S518" s="25"/>
      <c r="T518" s="25"/>
      <c r="U518" s="25"/>
      <c r="V518" s="25" t="s">
        <v>722</v>
      </c>
      <c r="W518" s="25" t="s">
        <v>720</v>
      </c>
      <c r="X518" s="20" t="str">
        <f t="shared" si="27"/>
        <v>ハイドロフルオロカーボン(HFC)家庭用エアコンディショナー等HFC封入製品の製造におけるHFCの封入</v>
      </c>
      <c r="Y518" s="20" t="str">
        <f t="shared" si="26"/>
        <v>ハイドロフルオロカーボン(HFC)家庭用エアコンディショナー等HFC封入製品の製造におけるHFCの封入家庭用エアコンディショナ</v>
      </c>
      <c r="Z518" s="47"/>
      <c r="AA518" s="20"/>
      <c r="AB518" s="20"/>
      <c r="AC518" s="20"/>
      <c r="AD518" s="20"/>
      <c r="AF518" s="25"/>
      <c r="AG518" s="25"/>
      <c r="AH518" s="25"/>
      <c r="AI518" s="25"/>
      <c r="AJ518" s="25"/>
      <c r="AK518" s="25"/>
    </row>
    <row r="519" spans="12:37">
      <c r="L519" s="25" t="s">
        <v>172</v>
      </c>
      <c r="M519" s="25" t="s">
        <v>721</v>
      </c>
      <c r="N519" s="25" t="s">
        <v>723</v>
      </c>
      <c r="O519" s="25"/>
      <c r="P519" s="25" t="s">
        <v>1031</v>
      </c>
      <c r="Q519" s="25" t="s">
        <v>162</v>
      </c>
      <c r="R519" s="39">
        <v>2E-3</v>
      </c>
      <c r="S519" s="25"/>
      <c r="T519" s="25"/>
      <c r="U519" s="25"/>
      <c r="V519" s="25"/>
      <c r="W519" s="25" t="s">
        <v>722</v>
      </c>
      <c r="X519" s="20" t="str">
        <f t="shared" si="27"/>
        <v>ハイドロフルオロカーボン(HFC)家庭用エアコンディショナー等HFC封入製品の製造におけるHFCの封入</v>
      </c>
      <c r="Y519" s="20" t="str">
        <f t="shared" si="26"/>
        <v>ハイドロフルオロカーボン(HFC)家庭用エアコンディショナー等HFC封入製品の製造におけるHFCの封入業務用冷凍空気調和機器(自動販売機を除く)</v>
      </c>
      <c r="Z519" s="47"/>
      <c r="AA519" s="20"/>
      <c r="AB519" s="20"/>
      <c r="AC519" s="20"/>
      <c r="AD519" s="20"/>
      <c r="AF519" s="25"/>
      <c r="AG519" s="25"/>
      <c r="AH519" s="25"/>
      <c r="AI519" s="25"/>
      <c r="AJ519" s="25"/>
      <c r="AK519" s="25"/>
    </row>
    <row r="520" spans="12:37">
      <c r="L520" s="25" t="s">
        <v>172</v>
      </c>
      <c r="M520" s="25" t="s">
        <v>721</v>
      </c>
      <c r="N520" s="25" t="s">
        <v>166</v>
      </c>
      <c r="O520" s="25"/>
      <c r="P520" s="25" t="s">
        <v>1033</v>
      </c>
      <c r="Q520" s="25" t="s">
        <v>169</v>
      </c>
      <c r="R520" s="39">
        <v>3.0000000000000001E-3</v>
      </c>
      <c r="S520" s="25"/>
      <c r="T520" s="25"/>
      <c r="U520" s="25"/>
      <c r="V520" s="25" t="s">
        <v>170</v>
      </c>
      <c r="W520" s="25"/>
      <c r="X520" s="20" t="str">
        <f t="shared" si="27"/>
        <v>ハイドロフルオロカーボン(HFC)家庭用エアコンディショナー等HFC封入製品の製造におけるHFCの封入</v>
      </c>
      <c r="Y520" s="20" t="str">
        <f t="shared" si="26"/>
        <v>ハイドロフルオロカーボン(HFC)家庭用エアコンディショナー等HFC封入製品の製造におけるHFCの封入自動販売機</v>
      </c>
      <c r="Z520" s="47"/>
      <c r="AA520" s="20"/>
      <c r="AB520" s="20"/>
      <c r="AC520" s="20"/>
      <c r="AD520" s="20"/>
      <c r="AF520" s="25"/>
      <c r="AG520" s="25"/>
      <c r="AH520" s="25"/>
      <c r="AI520" s="25"/>
      <c r="AJ520" s="25"/>
      <c r="AK520" s="25"/>
    </row>
    <row r="521" spans="12:37">
      <c r="L521" s="25" t="s">
        <v>172</v>
      </c>
      <c r="M521" s="25" t="s">
        <v>721</v>
      </c>
      <c r="N521" s="25" t="s">
        <v>1110</v>
      </c>
      <c r="O521" s="25"/>
      <c r="P521" s="25" t="s">
        <v>1033</v>
      </c>
      <c r="Q521" s="25" t="s">
        <v>169</v>
      </c>
      <c r="R521" s="39">
        <v>9.9999999999999995E-7</v>
      </c>
      <c r="S521" s="25"/>
      <c r="T521" s="25"/>
      <c r="U521" s="25"/>
      <c r="V521" s="25"/>
      <c r="W521" s="25" t="s">
        <v>170</v>
      </c>
      <c r="X521" s="20" t="str">
        <f t="shared" si="27"/>
        <v>ハイドロフルオロカーボン(HFC)家庭用エアコンディショナー等HFC封入製品の製造におけるHFCの封入</v>
      </c>
      <c r="Y521" s="20" t="str">
        <f t="shared" si="26"/>
        <v>ハイドロフルオロカーボン(HFC)家庭用エアコンディショナー等HFC封入製品の製造におけるHFCの封入自動車用エアコンディショナ</v>
      </c>
      <c r="Z521" s="47"/>
      <c r="AA521" s="20"/>
      <c r="AB521" s="20"/>
      <c r="AC521" s="20"/>
      <c r="AD521" s="20"/>
      <c r="AF521" s="25"/>
      <c r="AG521" s="25"/>
      <c r="AH521" s="25"/>
      <c r="AI521" s="25"/>
      <c r="AJ521" s="25"/>
      <c r="AK521" s="25"/>
    </row>
    <row r="522" spans="12:37">
      <c r="L522" s="25" t="s">
        <v>172</v>
      </c>
      <c r="M522" s="25" t="s">
        <v>724</v>
      </c>
      <c r="N522" s="25" t="s">
        <v>723</v>
      </c>
      <c r="O522" s="25"/>
      <c r="P522" s="25" t="s">
        <v>1031</v>
      </c>
      <c r="Q522" s="25" t="s">
        <v>162</v>
      </c>
      <c r="R522" s="37">
        <v>0.02</v>
      </c>
      <c r="S522" s="25"/>
      <c r="T522" s="25"/>
      <c r="U522" s="25"/>
      <c r="V522" s="25" t="s">
        <v>725</v>
      </c>
      <c r="W522" s="25"/>
      <c r="X522" s="20" t="str">
        <f t="shared" si="27"/>
        <v>ハイドロフルオロカーボン(HFC)業務用冷凍空気調和機器の使用開始におけるHFCの封入</v>
      </c>
      <c r="Y522" s="20" t="str">
        <f t="shared" si="26"/>
        <v>ハイドロフルオロカーボン(HFC)業務用冷凍空気調和機器の使用開始におけるHFCの封入業務用冷凍空気調和機器(自動販売機を除く)</v>
      </c>
      <c r="Z522" s="47"/>
      <c r="AA522" s="20"/>
      <c r="AB522" s="20"/>
      <c r="AC522" s="20"/>
      <c r="AD522" s="20"/>
      <c r="AF522" s="25"/>
      <c r="AG522" s="25"/>
      <c r="AH522" s="25"/>
      <c r="AI522" s="25"/>
      <c r="AJ522" s="25"/>
      <c r="AK522" s="25"/>
    </row>
    <row r="523" spans="12:37">
      <c r="L523" s="25" t="s">
        <v>172</v>
      </c>
      <c r="M523" s="25" t="s">
        <v>726</v>
      </c>
      <c r="N523" s="25" t="s">
        <v>723</v>
      </c>
      <c r="O523" s="25"/>
      <c r="P523" s="25" t="s">
        <v>1031</v>
      </c>
      <c r="Q523" s="25" t="s">
        <v>162</v>
      </c>
      <c r="R523" s="33">
        <v>0.01</v>
      </c>
      <c r="S523" s="25"/>
      <c r="T523" s="25"/>
      <c r="U523" s="25"/>
      <c r="V523" s="25" t="s">
        <v>727</v>
      </c>
      <c r="W523" s="25" t="s">
        <v>725</v>
      </c>
      <c r="X523" s="20" t="str">
        <f t="shared" si="27"/>
        <v>ハイドロフルオロカーボン(HFC)業務用冷凍空気調和機器等の整備におけるHFCの回収及び封入</v>
      </c>
      <c r="Y523" s="20" t="str">
        <f t="shared" si="26"/>
        <v>ハイドロフルオロカーボン(HFC)業務用冷凍空気調和機器等の整備におけるHFCの回収及び封入業務用冷凍空気調和機器(自動販売機を除く)</v>
      </c>
      <c r="Z523" s="47"/>
      <c r="AA523" s="20"/>
      <c r="AB523" s="20"/>
      <c r="AC523" s="20"/>
      <c r="AD523" s="20"/>
      <c r="AF523" s="25"/>
      <c r="AG523" s="25"/>
      <c r="AH523" s="25"/>
      <c r="AI523" s="25"/>
      <c r="AJ523" s="25"/>
      <c r="AK523" s="25"/>
    </row>
    <row r="524" spans="12:37">
      <c r="L524" s="25" t="s">
        <v>172</v>
      </c>
      <c r="M524" s="25" t="s">
        <v>726</v>
      </c>
      <c r="N524" s="25" t="s">
        <v>166</v>
      </c>
      <c r="O524" s="25"/>
      <c r="P524" s="25" t="s">
        <v>1033</v>
      </c>
      <c r="Q524" s="25" t="s">
        <v>169</v>
      </c>
      <c r="R524" s="33">
        <v>8.8000000000000004E-7</v>
      </c>
      <c r="S524" s="25"/>
      <c r="T524" s="25"/>
      <c r="U524" s="25"/>
      <c r="V524" s="25" t="s">
        <v>728</v>
      </c>
      <c r="W524" s="25" t="s">
        <v>727</v>
      </c>
      <c r="X524" s="20" t="str">
        <f t="shared" si="27"/>
        <v>ハイドロフルオロカーボン(HFC)業務用冷凍空気調和機器等の整備におけるHFCの回収及び封入</v>
      </c>
      <c r="Y524" s="20" t="str">
        <f t="shared" si="26"/>
        <v>ハイドロフルオロカーボン(HFC)業務用冷凍空気調和機器等の整備におけるHFCの回収及び封入自動販売機</v>
      </c>
      <c r="Z524" s="47"/>
      <c r="AA524" s="20"/>
      <c r="AB524" s="20"/>
      <c r="AC524" s="20"/>
      <c r="AD524" s="20"/>
      <c r="AF524" s="25"/>
      <c r="AG524" s="25"/>
      <c r="AH524" s="25"/>
      <c r="AI524" s="25"/>
      <c r="AJ524" s="25"/>
      <c r="AK524" s="25"/>
    </row>
    <row r="525" spans="12:37">
      <c r="L525" s="25" t="s">
        <v>172</v>
      </c>
      <c r="M525" s="25" t="s">
        <v>729</v>
      </c>
      <c r="N525" s="25" t="s">
        <v>168</v>
      </c>
      <c r="O525" s="25"/>
      <c r="P525" s="26" t="s">
        <v>1144</v>
      </c>
      <c r="Q525" s="25" t="s">
        <v>1148</v>
      </c>
      <c r="R525" s="26">
        <v>1</v>
      </c>
      <c r="S525" s="25"/>
      <c r="T525" s="25"/>
      <c r="U525" s="25"/>
      <c r="V525" s="25" t="s">
        <v>167</v>
      </c>
      <c r="W525" s="25" t="s">
        <v>728</v>
      </c>
      <c r="X525" s="20" t="str">
        <f t="shared" si="27"/>
        <v>ハイドロフルオロカーボン(HFC)家庭用電気冷蔵庫等HFC封入製品の廃棄におけるHFCの回収</v>
      </c>
      <c r="Y525" s="20" t="str">
        <f t="shared" si="26"/>
        <v>ハイドロフルオロカーボン(HFC)家庭用電気冷蔵庫等HFC封入製品の廃棄におけるHFCの回収家庭用電気冷蔵庫</v>
      </c>
      <c r="Z525" s="47"/>
      <c r="AA525" s="20"/>
      <c r="AB525" s="20"/>
      <c r="AC525" s="20"/>
      <c r="AD525" s="20"/>
      <c r="AF525" s="25"/>
      <c r="AG525" s="25"/>
      <c r="AH525" s="25"/>
      <c r="AI525" s="25"/>
      <c r="AJ525" s="25"/>
      <c r="AK525" s="25"/>
    </row>
    <row r="526" spans="12:37">
      <c r="L526" s="25" t="s">
        <v>172</v>
      </c>
      <c r="M526" s="25" t="s">
        <v>729</v>
      </c>
      <c r="N526" s="25" t="s">
        <v>1109</v>
      </c>
      <c r="O526" s="25"/>
      <c r="P526" s="26" t="s">
        <v>1144</v>
      </c>
      <c r="Q526" s="25" t="s">
        <v>1148</v>
      </c>
      <c r="R526" s="26">
        <v>1</v>
      </c>
      <c r="S526" s="25"/>
      <c r="T526" s="25"/>
      <c r="U526" s="25"/>
      <c r="V526" s="25"/>
      <c r="W526" s="25" t="s">
        <v>167</v>
      </c>
      <c r="X526" s="20" t="str">
        <f t="shared" si="27"/>
        <v>ハイドロフルオロカーボン(HFC)家庭用電気冷蔵庫等HFC封入製品の廃棄におけるHFCの回収</v>
      </c>
      <c r="Y526" s="20" t="str">
        <f t="shared" si="26"/>
        <v>ハイドロフルオロカーボン(HFC)家庭用電気冷蔵庫等HFC封入製品の廃棄におけるHFCの回収家庭用エアコンディショナ</v>
      </c>
      <c r="Z526" s="47"/>
      <c r="AA526" s="20"/>
      <c r="AB526" s="20"/>
      <c r="AC526" s="20"/>
      <c r="AD526" s="20"/>
      <c r="AF526" s="25"/>
      <c r="AG526" s="25"/>
      <c r="AH526" s="25"/>
      <c r="AI526" s="25"/>
      <c r="AJ526" s="25"/>
      <c r="AK526" s="25"/>
    </row>
    <row r="527" spans="12:37">
      <c r="L527" s="25" t="s">
        <v>172</v>
      </c>
      <c r="M527" s="25" t="s">
        <v>729</v>
      </c>
      <c r="N527" s="25" t="s">
        <v>730</v>
      </c>
      <c r="O527" s="25"/>
      <c r="P527" s="26" t="s">
        <v>1144</v>
      </c>
      <c r="Q527" s="25" t="s">
        <v>1148</v>
      </c>
      <c r="R527" s="26">
        <v>1</v>
      </c>
      <c r="S527" s="25"/>
      <c r="T527" s="25"/>
      <c r="U527" s="25"/>
      <c r="V527" s="25"/>
      <c r="W527" s="25"/>
      <c r="X527" s="20" t="str">
        <f t="shared" si="27"/>
        <v>ハイドロフルオロカーボン(HFC)家庭用電気冷蔵庫等HFC封入製品の廃棄におけるHFCの回収</v>
      </c>
      <c r="Y527" s="20" t="str">
        <f t="shared" si="26"/>
        <v>ハイドロフルオロカーボン(HFC)家庭用電気冷蔵庫等HFC封入製品の廃棄におけるHFCの回収業務用冷凍空気調和機器（自動販売機を除く）</v>
      </c>
      <c r="Z527" s="47"/>
      <c r="AA527" s="20"/>
      <c r="AB527" s="20"/>
      <c r="AC527" s="20"/>
      <c r="AD527" s="20"/>
      <c r="AF527" s="25"/>
      <c r="AG527" s="25"/>
      <c r="AH527" s="25"/>
      <c r="AI527" s="25"/>
      <c r="AJ527" s="25"/>
      <c r="AK527" s="25"/>
    </row>
    <row r="528" spans="12:37">
      <c r="L528" s="25" t="s">
        <v>172</v>
      </c>
      <c r="M528" s="25" t="s">
        <v>729</v>
      </c>
      <c r="N528" s="25" t="s">
        <v>731</v>
      </c>
      <c r="O528" s="25"/>
      <c r="P528" s="26" t="s">
        <v>1144</v>
      </c>
      <c r="Q528" s="25" t="s">
        <v>1148</v>
      </c>
      <c r="R528" s="26">
        <v>1</v>
      </c>
      <c r="S528" s="25"/>
      <c r="T528" s="25"/>
      <c r="U528" s="25"/>
      <c r="V528" s="25"/>
      <c r="W528" s="25"/>
      <c r="X528" s="20" t="str">
        <f t="shared" si="27"/>
        <v>ハイドロフルオロカーボン(HFC)家庭用電気冷蔵庫等HFC封入製品の廃棄におけるHFCの回収</v>
      </c>
      <c r="Y528" s="20" t="str">
        <f t="shared" si="26"/>
        <v>ハイドロフルオロカーボン(HFC)家庭用電気冷蔵庫等HFC封入製品の廃棄におけるHFCの回収自動販売機</v>
      </c>
      <c r="Z528" s="47"/>
      <c r="AA528" s="20"/>
      <c r="AB528" s="20"/>
      <c r="AC528" s="20"/>
      <c r="AD528" s="20"/>
      <c r="AF528" s="25"/>
      <c r="AG528" s="25"/>
      <c r="AH528" s="25"/>
      <c r="AI528" s="25"/>
      <c r="AJ528" s="25"/>
      <c r="AK528" s="25"/>
    </row>
    <row r="529" spans="12:37">
      <c r="L529" s="25" t="s">
        <v>172</v>
      </c>
      <c r="M529" s="25" t="s">
        <v>729</v>
      </c>
      <c r="N529" s="25" t="s">
        <v>1110</v>
      </c>
      <c r="O529" s="25"/>
      <c r="P529" s="26" t="s">
        <v>1144</v>
      </c>
      <c r="Q529" s="25" t="s">
        <v>1148</v>
      </c>
      <c r="R529" s="26">
        <v>1</v>
      </c>
      <c r="S529" s="25"/>
      <c r="T529" s="25"/>
      <c r="U529" s="25"/>
      <c r="V529" s="25"/>
      <c r="W529" s="25"/>
      <c r="X529" s="20" t="str">
        <f t="shared" si="27"/>
        <v>ハイドロフルオロカーボン(HFC)家庭用電気冷蔵庫等HFC封入製品の廃棄におけるHFCの回収</v>
      </c>
      <c r="Y529" s="20" t="str">
        <f t="shared" si="26"/>
        <v>ハイドロフルオロカーボン(HFC)家庭用電気冷蔵庫等HFC封入製品の廃棄におけるHFCの回収自動車用エアコンディショナ</v>
      </c>
      <c r="Z529" s="47"/>
      <c r="AA529" s="20"/>
      <c r="AB529" s="20"/>
      <c r="AC529" s="20"/>
      <c r="AD529" s="20"/>
      <c r="AF529" s="25"/>
      <c r="AG529" s="25"/>
      <c r="AH529" s="25"/>
      <c r="AI529" s="25"/>
      <c r="AJ529" s="25"/>
      <c r="AK529" s="25"/>
    </row>
    <row r="530" spans="12:37">
      <c r="L530" s="25" t="s">
        <v>172</v>
      </c>
      <c r="M530" s="25" t="s">
        <v>732</v>
      </c>
      <c r="N530" s="25" t="s">
        <v>1111</v>
      </c>
      <c r="O530" s="25"/>
      <c r="P530" s="26" t="s">
        <v>1144</v>
      </c>
      <c r="Q530" s="25" t="s">
        <v>1148</v>
      </c>
      <c r="R530" s="26">
        <v>1</v>
      </c>
      <c r="S530" s="25"/>
      <c r="T530" s="25"/>
      <c r="U530" s="25"/>
      <c r="V530" s="25" t="s">
        <v>165</v>
      </c>
      <c r="W530" s="25"/>
      <c r="X530" s="20" t="str">
        <f t="shared" si="27"/>
        <v>ハイドロフルオロカーボン(HFC)プラスチック製造における発泡剤としてのHFCの使用</v>
      </c>
      <c r="Y530" s="20" t="str">
        <f t="shared" si="26"/>
        <v>ハイドロフルオロカーボン(HFC)プラスチック製造における発泡剤としてのHFCの使用ポリエチレンフォム</v>
      </c>
      <c r="Z530" s="47"/>
      <c r="AA530" s="20"/>
      <c r="AB530" s="20"/>
      <c r="AC530" s="20"/>
      <c r="AD530" s="20"/>
      <c r="AF530" s="25"/>
      <c r="AG530" s="25"/>
      <c r="AH530" s="25"/>
      <c r="AI530" s="25"/>
      <c r="AJ530" s="25"/>
      <c r="AK530" s="25"/>
    </row>
    <row r="531" spans="12:37">
      <c r="L531" s="25" t="s">
        <v>172</v>
      </c>
      <c r="M531" s="25" t="s">
        <v>732</v>
      </c>
      <c r="N531" s="25" t="s">
        <v>1112</v>
      </c>
      <c r="O531" s="25"/>
      <c r="P531" s="25" t="s">
        <v>1031</v>
      </c>
      <c r="Q531" s="25" t="s">
        <v>162</v>
      </c>
      <c r="R531" s="25">
        <v>0.1</v>
      </c>
      <c r="S531" s="25"/>
      <c r="T531" s="25"/>
      <c r="U531" s="25"/>
      <c r="V531" s="25" t="s">
        <v>1059</v>
      </c>
      <c r="W531" s="25" t="s">
        <v>733</v>
      </c>
      <c r="X531" s="20" t="str">
        <f t="shared" si="27"/>
        <v>ハイドロフルオロカーボン(HFC)プラスチック製造における発泡剤としてのHFCの使用</v>
      </c>
      <c r="Y531" s="20" t="str">
        <f t="shared" si="26"/>
        <v>ハイドロフルオロカーボン(HFC)プラスチック製造における発泡剤としてのHFCの使用ウレタンフォム</v>
      </c>
      <c r="Z531" s="47"/>
      <c r="AA531" s="20"/>
      <c r="AB531" s="20"/>
      <c r="AC531" s="20"/>
      <c r="AD531" s="20"/>
      <c r="AF531" s="25"/>
      <c r="AG531" s="25"/>
      <c r="AH531" s="25"/>
      <c r="AI531" s="25"/>
      <c r="AJ531" s="25"/>
      <c r="AK531" s="25"/>
    </row>
    <row r="532" spans="12:37">
      <c r="L532" s="25" t="s">
        <v>172</v>
      </c>
      <c r="M532" s="25" t="s">
        <v>735</v>
      </c>
      <c r="N532" s="25"/>
      <c r="O532" s="25"/>
      <c r="P532" s="25" t="s">
        <v>1031</v>
      </c>
      <c r="Q532" s="25" t="s">
        <v>162</v>
      </c>
      <c r="R532" s="34">
        <v>2.8000000000000001E-2</v>
      </c>
      <c r="S532" s="25"/>
      <c r="T532" s="25"/>
      <c r="U532" s="25"/>
      <c r="V532" s="25" t="s">
        <v>1060</v>
      </c>
      <c r="W532" s="25" t="s">
        <v>734</v>
      </c>
      <c r="X532" s="20" t="str">
        <f t="shared" si="27"/>
        <v>ハイドロフルオロカーボン(HFC)噴霧器の製造におけるHFCの封入</v>
      </c>
      <c r="Y532" s="20" t="str">
        <f t="shared" si="26"/>
        <v>ハイドロフルオロカーボン(HFC)噴霧器の製造におけるHFCの封入</v>
      </c>
      <c r="Z532" s="47"/>
      <c r="AA532" s="20"/>
      <c r="AB532" s="20"/>
      <c r="AC532" s="20"/>
      <c r="AD532" s="20"/>
      <c r="AF532" s="25"/>
      <c r="AG532" s="25"/>
      <c r="AH532" s="25"/>
      <c r="AI532" s="25"/>
      <c r="AJ532" s="25"/>
      <c r="AK532" s="25"/>
    </row>
    <row r="533" spans="12:37">
      <c r="L533" s="25" t="s">
        <v>172</v>
      </c>
      <c r="M533" s="25" t="s">
        <v>164</v>
      </c>
      <c r="N533" s="25"/>
      <c r="O533" s="25"/>
      <c r="P533" s="26" t="s">
        <v>1144</v>
      </c>
      <c r="Q533" s="25" t="s">
        <v>1148</v>
      </c>
      <c r="R533" s="26">
        <v>1</v>
      </c>
      <c r="S533" s="25"/>
      <c r="T533" s="25"/>
      <c r="U533" s="25"/>
      <c r="V533" s="25" t="s">
        <v>163</v>
      </c>
      <c r="W533" s="25" t="s">
        <v>736</v>
      </c>
      <c r="X533" s="20" t="str">
        <f t="shared" si="27"/>
        <v>ハイドロフルオロカーボン(HFC)噴霧器の使用</v>
      </c>
      <c r="Y533" s="20" t="str">
        <f t="shared" si="26"/>
        <v>ハイドロフルオロカーボン(HFC)噴霧器の使用</v>
      </c>
      <c r="Z533" s="47"/>
      <c r="AA533" s="20"/>
      <c r="AB533" s="20"/>
      <c r="AC533" s="20"/>
      <c r="AD533" s="20"/>
      <c r="AF533" s="25"/>
      <c r="AG533" s="25"/>
      <c r="AH533" s="25"/>
      <c r="AI533" s="25"/>
      <c r="AJ533" s="25"/>
      <c r="AK533" s="25"/>
    </row>
    <row r="534" spans="12:37">
      <c r="L534" s="25" t="s">
        <v>172</v>
      </c>
      <c r="M534" s="25" t="s">
        <v>161</v>
      </c>
      <c r="N534" s="25"/>
      <c r="O534" s="25"/>
      <c r="P534" s="26" t="s">
        <v>1144</v>
      </c>
      <c r="Q534" s="25" t="s">
        <v>1148</v>
      </c>
      <c r="R534" s="26">
        <v>1</v>
      </c>
      <c r="S534" s="25"/>
      <c r="T534" s="25"/>
      <c r="U534" s="25"/>
      <c r="V534" s="25" t="s">
        <v>772</v>
      </c>
      <c r="W534" s="25" t="s">
        <v>737</v>
      </c>
      <c r="X534" s="20" t="str">
        <f t="shared" si="27"/>
        <v>ハイドロフルオロカーボン(HFC)溶剤等の用途へのHFCの使用</v>
      </c>
      <c r="Y534" s="20" t="str">
        <f t="shared" si="26"/>
        <v>ハイドロフルオロカーボン(HFC)溶剤等の用途へのHFCの使用</v>
      </c>
      <c r="Z534" s="47"/>
      <c r="AA534" s="20"/>
      <c r="AB534" s="20"/>
      <c r="AC534" s="20"/>
      <c r="AD534" s="20"/>
      <c r="AF534" s="25"/>
      <c r="AG534" s="25"/>
      <c r="AH534" s="25"/>
      <c r="AI534" s="25"/>
      <c r="AJ534" s="25"/>
      <c r="AK534" s="25"/>
    </row>
    <row r="535" spans="12:37">
      <c r="L535" s="25" t="s">
        <v>914</v>
      </c>
      <c r="M535" s="25" t="s">
        <v>739</v>
      </c>
      <c r="N535" s="25"/>
      <c r="O535" s="25"/>
      <c r="P535" s="25" t="s">
        <v>1034</v>
      </c>
      <c r="Q535" s="25" t="s">
        <v>740</v>
      </c>
      <c r="R535" s="25">
        <v>3.0999999999999999E-3</v>
      </c>
      <c r="S535" s="25"/>
      <c r="T535" s="25"/>
      <c r="U535" s="25"/>
      <c r="V535" s="25" t="s">
        <v>171</v>
      </c>
      <c r="W535" s="25" t="s">
        <v>738</v>
      </c>
      <c r="X535" s="20" t="str">
        <f t="shared" si="27"/>
        <v>パーフルオロカーボン(PFC)パーフルオロカーボン（PFC）の製造</v>
      </c>
      <c r="Y535" s="20" t="str">
        <f t="shared" si="26"/>
        <v>パーフルオロカーボン(PFC)パーフルオロカーボン（PFC）の製造</v>
      </c>
      <c r="Z535" s="47"/>
      <c r="AA535" s="20"/>
      <c r="AB535" s="20"/>
      <c r="AC535" s="20"/>
      <c r="AD535" s="20"/>
      <c r="AF535" s="25"/>
      <c r="AG535" s="25"/>
      <c r="AH535" s="25"/>
      <c r="AI535" s="25"/>
      <c r="AJ535" s="25"/>
      <c r="AK535" s="25"/>
    </row>
    <row r="536" spans="12:37">
      <c r="L536" s="25" t="s">
        <v>914</v>
      </c>
      <c r="M536" s="32" t="s">
        <v>742</v>
      </c>
      <c r="N536" s="25" t="s">
        <v>743</v>
      </c>
      <c r="O536" s="25"/>
      <c r="P536" s="25" t="s">
        <v>1034</v>
      </c>
      <c r="Q536" s="25" t="s">
        <v>740</v>
      </c>
      <c r="R536" s="25">
        <v>0.9</v>
      </c>
      <c r="S536" s="25"/>
      <c r="T536" s="25"/>
      <c r="U536" s="25"/>
      <c r="V536" s="25" t="s">
        <v>720</v>
      </c>
      <c r="W536" s="25" t="s">
        <v>741</v>
      </c>
      <c r="X536" s="20" t="str">
        <f t="shared" si="27"/>
        <v>パーフルオロカーボン(PFC)半導体素子等の加工工程でのドライエッチング等におけるPFC、HFC又はNF3の使用</v>
      </c>
      <c r="Y536" s="20" t="str">
        <f t="shared" si="26"/>
        <v>パーフルオロカーボン(PFC)半導体素子等の加工工程でのドライエッチング等におけるPFC、HFC又はNF3の使用半導体(PFC-14(CF4))</v>
      </c>
      <c r="Z536" s="47"/>
      <c r="AA536" s="20"/>
      <c r="AB536" s="20"/>
      <c r="AC536" s="20"/>
      <c r="AD536" s="20"/>
      <c r="AF536" s="25"/>
      <c r="AG536" s="25"/>
      <c r="AH536" s="25"/>
      <c r="AI536" s="25"/>
      <c r="AJ536" s="25"/>
      <c r="AK536" s="25"/>
    </row>
    <row r="537" spans="12:37">
      <c r="L537" s="25" t="s">
        <v>914</v>
      </c>
      <c r="M537" s="25" t="s">
        <v>742</v>
      </c>
      <c r="N537" s="25" t="s">
        <v>744</v>
      </c>
      <c r="O537" s="25"/>
      <c r="P537" s="25" t="s">
        <v>1034</v>
      </c>
      <c r="Q537" s="25" t="s">
        <v>740</v>
      </c>
      <c r="R537" s="34">
        <v>0.6</v>
      </c>
      <c r="S537" s="25"/>
      <c r="T537" s="25"/>
      <c r="U537" s="25"/>
      <c r="V537" s="25"/>
      <c r="W537" s="25" t="s">
        <v>720</v>
      </c>
      <c r="X537" s="20" t="str">
        <f t="shared" si="27"/>
        <v>パーフルオロカーボン(PFC)半導体素子等の加工工程でのドライエッチング等におけるPFC、HFC又はNF3の使用</v>
      </c>
      <c r="Y537" s="20" t="str">
        <f t="shared" si="26"/>
        <v>パーフルオロカーボン(PFC)半導体素子等の加工工程でのドライエッチング等におけるPFC、HFC又はNF3の使用半導体(PFC-116(C2F6))</v>
      </c>
      <c r="Z537" s="47"/>
      <c r="AA537" s="20"/>
      <c r="AB537" s="20"/>
      <c r="AC537" s="20"/>
      <c r="AD537" s="20"/>
      <c r="AF537" s="25"/>
      <c r="AG537" s="25"/>
      <c r="AH537" s="25"/>
      <c r="AI537" s="25"/>
      <c r="AJ537" s="25"/>
      <c r="AK537" s="25"/>
    </row>
    <row r="538" spans="12:37">
      <c r="L538" s="25" t="s">
        <v>914</v>
      </c>
      <c r="M538" s="25" t="s">
        <v>742</v>
      </c>
      <c r="N538" s="25" t="s">
        <v>745</v>
      </c>
      <c r="O538" s="25"/>
      <c r="P538" s="25" t="s">
        <v>1034</v>
      </c>
      <c r="Q538" s="25" t="s">
        <v>740</v>
      </c>
      <c r="R538" s="34">
        <v>0.4</v>
      </c>
      <c r="S538" s="25"/>
      <c r="T538" s="25"/>
      <c r="U538" s="25"/>
      <c r="V538" s="25"/>
      <c r="W538" s="25"/>
      <c r="X538" s="20" t="str">
        <f t="shared" si="27"/>
        <v>パーフルオロカーボン(PFC)半導体素子等の加工工程でのドライエッチング等におけるPFC、HFC又はNF3の使用</v>
      </c>
      <c r="Y538" s="20" t="str">
        <f t="shared" si="26"/>
        <v>パーフルオロカーボン(PFC)半導体素子等の加工工程でのドライエッチング等におけるPFC、HFC又はNF3の使用半導体(PFC-218(C3F8))</v>
      </c>
      <c r="Z538" s="47"/>
      <c r="AA538" s="20"/>
      <c r="AB538" s="20"/>
      <c r="AC538" s="20"/>
      <c r="AD538" s="20"/>
      <c r="AF538" s="25"/>
      <c r="AG538" s="25"/>
      <c r="AH538" s="25"/>
      <c r="AI538" s="25"/>
      <c r="AJ538" s="25"/>
      <c r="AK538" s="25"/>
    </row>
    <row r="539" spans="12:37">
      <c r="L539" s="25" t="s">
        <v>914</v>
      </c>
      <c r="M539" s="25" t="s">
        <v>742</v>
      </c>
      <c r="N539" s="25" t="s">
        <v>746</v>
      </c>
      <c r="O539" s="25"/>
      <c r="P539" s="25" t="s">
        <v>1034</v>
      </c>
      <c r="Q539" s="25" t="s">
        <v>740</v>
      </c>
      <c r="R539" s="34">
        <v>0.1</v>
      </c>
      <c r="S539" s="25"/>
      <c r="T539" s="25"/>
      <c r="U539" s="25"/>
      <c r="V539" s="25"/>
      <c r="W539" s="25"/>
      <c r="X539" s="20" t="str">
        <f t="shared" si="27"/>
        <v>パーフルオロカーボン(PFC)半導体素子等の加工工程でのドライエッチング等におけるPFC、HFC又はNF3の使用</v>
      </c>
      <c r="Y539" s="20" t="str">
        <f t="shared" si="26"/>
        <v>パーフルオロカーボン(PFC)半導体素子等の加工工程でのドライエッチング等におけるPFC、HFC又はNF3の使用半導体(PFC-c318(c-C4F8))</v>
      </c>
      <c r="Z539" s="47"/>
      <c r="AA539" s="20"/>
      <c r="AB539" s="20"/>
      <c r="AC539" s="20"/>
      <c r="AD539" s="20"/>
      <c r="AF539" s="25"/>
      <c r="AG539" s="25"/>
      <c r="AH539" s="25"/>
      <c r="AI539" s="25"/>
      <c r="AJ539" s="25"/>
      <c r="AK539" s="25"/>
    </row>
    <row r="540" spans="12:37">
      <c r="L540" s="25" t="s">
        <v>914</v>
      </c>
      <c r="M540" s="25" t="s">
        <v>742</v>
      </c>
      <c r="N540" s="25" t="s">
        <v>747</v>
      </c>
      <c r="O540" s="25"/>
      <c r="P540" s="25" t="s">
        <v>1034</v>
      </c>
      <c r="Q540" s="25" t="s">
        <v>740</v>
      </c>
      <c r="R540" s="34">
        <v>0.6</v>
      </c>
      <c r="S540" s="25"/>
      <c r="T540" s="25"/>
      <c r="U540" s="25"/>
      <c r="V540" s="25"/>
      <c r="W540" s="25"/>
      <c r="X540" s="20" t="str">
        <f t="shared" si="27"/>
        <v>パーフルオロカーボン(PFC)半導体素子等の加工工程でのドライエッチング等におけるPFC、HFC又はNF3の使用</v>
      </c>
      <c r="Y540" s="20" t="str">
        <f t="shared" si="26"/>
        <v>パーフルオロカーボン(PFC)半導体素子等の加工工程でのドライエッチング等におけるPFC、HFC又はNF3の使用液晶(PFC-14(CF4))</v>
      </c>
      <c r="Z540" s="47"/>
      <c r="AA540" s="20"/>
      <c r="AB540" s="20"/>
      <c r="AC540" s="20"/>
      <c r="AD540" s="20"/>
      <c r="AF540" s="25"/>
      <c r="AG540" s="25"/>
      <c r="AH540" s="25"/>
      <c r="AI540" s="25"/>
      <c r="AJ540" s="25"/>
      <c r="AK540" s="25"/>
    </row>
    <row r="541" spans="12:37">
      <c r="L541" s="25" t="s">
        <v>914</v>
      </c>
      <c r="M541" s="25" t="s">
        <v>742</v>
      </c>
      <c r="N541" s="25" t="s">
        <v>748</v>
      </c>
      <c r="O541" s="25"/>
      <c r="P541" s="25" t="s">
        <v>1034</v>
      </c>
      <c r="Q541" s="25" t="s">
        <v>740</v>
      </c>
      <c r="R541" s="34">
        <v>1</v>
      </c>
      <c r="S541" s="25"/>
      <c r="T541" s="25"/>
      <c r="U541" s="25"/>
      <c r="V541" s="25"/>
      <c r="W541" s="25"/>
      <c r="X541" s="20" t="str">
        <f t="shared" si="27"/>
        <v>パーフルオロカーボン(PFC)半導体素子等の加工工程でのドライエッチング等におけるPFC、HFC又はNF3の使用</v>
      </c>
      <c r="Y541" s="20" t="str">
        <f t="shared" si="26"/>
        <v>パーフルオロカーボン(PFC)半導体素子等の加工工程でのドライエッチング等におけるPFC、HFC又はNF3の使用液晶(PFC-116(C2F6))</v>
      </c>
      <c r="Z541" s="47"/>
      <c r="AA541" s="20"/>
      <c r="AB541" s="20"/>
      <c r="AC541" s="20"/>
      <c r="AD541" s="20"/>
      <c r="AF541" s="25"/>
      <c r="AG541" s="25"/>
      <c r="AH541" s="25"/>
      <c r="AI541" s="25"/>
      <c r="AJ541" s="25"/>
      <c r="AK541" s="25"/>
    </row>
    <row r="542" spans="12:37">
      <c r="L542" s="25" t="s">
        <v>914</v>
      </c>
      <c r="M542" s="25" t="s">
        <v>742</v>
      </c>
      <c r="N542" s="25" t="s">
        <v>749</v>
      </c>
      <c r="O542" s="25"/>
      <c r="P542" s="25" t="s">
        <v>1034</v>
      </c>
      <c r="Q542" s="25" t="s">
        <v>740</v>
      </c>
      <c r="R542" s="34">
        <v>0.1</v>
      </c>
      <c r="S542" s="25"/>
      <c r="T542" s="25"/>
      <c r="U542" s="25"/>
      <c r="V542" s="25"/>
      <c r="W542" s="25"/>
      <c r="X542" s="20" t="str">
        <f t="shared" si="27"/>
        <v>パーフルオロカーボン(PFC)半導体素子等の加工工程でのドライエッチング等におけるPFC、HFC又はNF3の使用</v>
      </c>
      <c r="Y542" s="20" t="str">
        <f t="shared" si="26"/>
        <v>パーフルオロカーボン(PFC)半導体素子等の加工工程でのドライエッチング等におけるPFC、HFC又はNF3の使用液晶(PFC-c318(c-C4F8))</v>
      </c>
      <c r="Z542" s="47"/>
      <c r="AA542" s="20"/>
      <c r="AB542" s="20"/>
      <c r="AC542" s="20"/>
      <c r="AD542" s="20"/>
      <c r="AF542" s="25"/>
      <c r="AG542" s="25"/>
      <c r="AH542" s="25"/>
      <c r="AI542" s="25"/>
      <c r="AJ542" s="25"/>
      <c r="AK542" s="25"/>
    </row>
    <row r="543" spans="12:37">
      <c r="L543" s="25" t="s">
        <v>914</v>
      </c>
      <c r="M543" s="25" t="s">
        <v>742</v>
      </c>
      <c r="N543" s="25" t="s">
        <v>750</v>
      </c>
      <c r="O543" s="25"/>
      <c r="P543" s="25" t="s">
        <v>1035</v>
      </c>
      <c r="Q543" s="25" t="s">
        <v>751</v>
      </c>
      <c r="R543" s="34">
        <v>0.2</v>
      </c>
      <c r="S543" s="25"/>
      <c r="T543" s="25"/>
      <c r="U543" s="25"/>
      <c r="V543" s="25"/>
      <c r="W543" s="25"/>
      <c r="X543" s="20" t="str">
        <f t="shared" si="27"/>
        <v>パーフルオロカーボン(PFC)半導体素子等の加工工程でのドライエッチング等におけるPFC、HFC又はNF3の使用</v>
      </c>
      <c r="Y543" s="20" t="str">
        <f t="shared" si="26"/>
        <v>パーフルオロカーボン(PFC)半導体素子等の加工工程でのドライエッチング等におけるPFC、HFC又はNF3の使用半導体(PFC-116使用時、PFC-14の副生)</v>
      </c>
      <c r="Z543" s="47"/>
      <c r="AA543" s="20"/>
      <c r="AB543" s="20"/>
      <c r="AC543" s="20"/>
      <c r="AD543" s="20"/>
      <c r="AF543" s="25"/>
      <c r="AG543" s="25"/>
      <c r="AH543" s="25"/>
      <c r="AI543" s="25"/>
      <c r="AJ543" s="25"/>
      <c r="AK543" s="25"/>
    </row>
    <row r="544" spans="12:37">
      <c r="L544" s="25" t="s">
        <v>914</v>
      </c>
      <c r="M544" s="25" t="s">
        <v>742</v>
      </c>
      <c r="N544" s="25" t="s">
        <v>752</v>
      </c>
      <c r="O544" s="25"/>
      <c r="P544" s="25" t="s">
        <v>1036</v>
      </c>
      <c r="Q544" s="25" t="s">
        <v>753</v>
      </c>
      <c r="R544" s="34">
        <v>0.1</v>
      </c>
      <c r="S544" s="25"/>
      <c r="T544" s="25"/>
      <c r="U544" s="25"/>
      <c r="V544" s="25"/>
      <c r="W544" s="25"/>
      <c r="X544" s="20" t="str">
        <f t="shared" si="27"/>
        <v>パーフルオロカーボン(PFC)半導体素子等の加工工程でのドライエッチング等におけるPFC、HFC又はNF3の使用</v>
      </c>
      <c r="Y544" s="20" t="str">
        <f t="shared" si="26"/>
        <v>パーフルオロカーボン(PFC)半導体素子等の加工工程でのドライエッチング等におけるPFC、HFC又はNF3の使用半導体(PFC-218使用時、PFC-14の副生)</v>
      </c>
      <c r="Z544" s="47"/>
      <c r="AA544" s="20"/>
      <c r="AB544" s="20"/>
      <c r="AC544" s="20"/>
      <c r="AD544" s="20"/>
      <c r="AF544" s="25"/>
      <c r="AG544" s="25"/>
      <c r="AH544" s="25"/>
      <c r="AI544" s="25"/>
      <c r="AJ544" s="25"/>
      <c r="AK544" s="25"/>
    </row>
    <row r="545" spans="12:37">
      <c r="L545" s="25" t="s">
        <v>914</v>
      </c>
      <c r="M545" s="25" t="s">
        <v>742</v>
      </c>
      <c r="N545" s="25" t="s">
        <v>754</v>
      </c>
      <c r="O545" s="25"/>
      <c r="P545" s="25" t="s">
        <v>1032</v>
      </c>
      <c r="Q545" s="25" t="s">
        <v>755</v>
      </c>
      <c r="R545" s="34">
        <v>0.1</v>
      </c>
      <c r="S545" s="25"/>
      <c r="T545" s="25"/>
      <c r="U545" s="25"/>
      <c r="V545" s="25"/>
      <c r="W545" s="25"/>
      <c r="X545" s="20" t="str">
        <f t="shared" si="27"/>
        <v>パーフルオロカーボン(PFC)半導体素子等の加工工程でのドライエッチング等におけるPFC、HFC又はNF3の使用</v>
      </c>
      <c r="Y545" s="20" t="str">
        <f t="shared" si="26"/>
        <v>パーフルオロカーボン(PFC)半導体素子等の加工工程でのドライエッチング等におけるPFC、HFC又はNF3の使用半導体(PFC-c318使用時、PFC-14の副生)</v>
      </c>
      <c r="Z545" s="47"/>
      <c r="AA545" s="20"/>
      <c r="AB545" s="20"/>
      <c r="AC545" s="20"/>
      <c r="AD545" s="20"/>
      <c r="AF545" s="25"/>
      <c r="AG545" s="25"/>
      <c r="AH545" s="25"/>
      <c r="AI545" s="25"/>
      <c r="AJ545" s="25"/>
      <c r="AK545" s="25"/>
    </row>
    <row r="546" spans="12:37">
      <c r="L546" s="25" t="s">
        <v>914</v>
      </c>
      <c r="M546" s="25" t="s">
        <v>742</v>
      </c>
      <c r="N546" s="25" t="s">
        <v>756</v>
      </c>
      <c r="O546" s="25"/>
      <c r="P546" s="25" t="s">
        <v>1032</v>
      </c>
      <c r="Q546" s="25" t="s">
        <v>755</v>
      </c>
      <c r="R546" s="34">
        <v>0.01</v>
      </c>
      <c r="S546" s="25"/>
      <c r="T546" s="25"/>
      <c r="U546" s="25"/>
      <c r="V546" s="25"/>
      <c r="W546" s="25"/>
      <c r="X546" s="20" t="str">
        <f t="shared" si="27"/>
        <v>パーフルオロカーボン(PFC)半導体素子等の加工工程でのドライエッチング等におけるPFC、HFC又はNF3の使用</v>
      </c>
      <c r="Y546" s="20" t="str">
        <f t="shared" si="26"/>
        <v>パーフルオロカーボン(PFC)半導体素子等の加工工程でのドライエッチング等におけるPFC、HFC又はNF3の使用液晶(PFC-c318使用時、PFC-14の副生)</v>
      </c>
      <c r="Z546" s="47"/>
      <c r="AA546" s="20"/>
      <c r="AB546" s="20"/>
      <c r="AC546" s="20"/>
      <c r="AD546" s="20"/>
      <c r="AF546" s="25"/>
      <c r="AG546" s="25"/>
      <c r="AH546" s="25"/>
      <c r="AI546" s="25"/>
      <c r="AJ546" s="25"/>
      <c r="AK546" s="25"/>
    </row>
    <row r="547" spans="12:37">
      <c r="L547" s="25" t="s">
        <v>914</v>
      </c>
      <c r="M547" s="25" t="s">
        <v>742</v>
      </c>
      <c r="N547" s="25" t="s">
        <v>757</v>
      </c>
      <c r="O547" s="25"/>
      <c r="P547" s="25" t="s">
        <v>1032</v>
      </c>
      <c r="Q547" s="25" t="s">
        <v>758</v>
      </c>
      <c r="R547" s="34">
        <v>0.1</v>
      </c>
      <c r="S547" s="25"/>
      <c r="T547" s="25"/>
      <c r="U547" s="25"/>
      <c r="V547" s="25"/>
      <c r="W547" s="25"/>
      <c r="X547" s="20" t="str">
        <f t="shared" si="27"/>
        <v>パーフルオロカーボン(PFC)半導体素子等の加工工程でのドライエッチング等におけるPFC、HFC又はNF3の使用</v>
      </c>
      <c r="Y547" s="20" t="str">
        <f t="shared" si="26"/>
        <v>パーフルオロカーボン(PFC)半導体素子等の加工工程でのドライエッチング等におけるPFC、HFC又はNF3の使用半導体(PFC-c318使用時、PFC-116の副生)</v>
      </c>
      <c r="Z547" s="47"/>
      <c r="AA547" s="20"/>
      <c r="AB547" s="20"/>
      <c r="AC547" s="20"/>
      <c r="AD547" s="20"/>
      <c r="AF547" s="25"/>
      <c r="AG547" s="25"/>
      <c r="AH547" s="25"/>
      <c r="AI547" s="25"/>
      <c r="AJ547" s="25"/>
      <c r="AK547" s="25"/>
    </row>
    <row r="548" spans="12:37">
      <c r="L548" s="25" t="s">
        <v>914</v>
      </c>
      <c r="M548" s="25" t="s">
        <v>742</v>
      </c>
      <c r="N548" s="25" t="s">
        <v>759</v>
      </c>
      <c r="O548" s="25"/>
      <c r="P548" s="25" t="s">
        <v>1037</v>
      </c>
      <c r="Q548" s="25" t="s">
        <v>760</v>
      </c>
      <c r="R548" s="34">
        <v>7.0000000000000007E-2</v>
      </c>
      <c r="S548" s="25"/>
      <c r="T548" s="25"/>
      <c r="U548" s="25"/>
      <c r="V548" s="25" t="s">
        <v>716</v>
      </c>
      <c r="W548" s="25"/>
      <c r="X548" s="20" t="str">
        <f t="shared" si="27"/>
        <v>パーフルオロカーボン(PFC)半導体素子等の加工工程でのドライエッチング等におけるPFC、HFC又はNF3の使用</v>
      </c>
      <c r="Y548" s="20" t="str">
        <f t="shared" si="26"/>
        <v>パーフルオロカーボン(PFC)半導体素子等の加工工程でのドライエッチング等におけるPFC、HFC又はNF3の使用半導体(HFC-23使用時,PFC-14の副生)</v>
      </c>
      <c r="Z548" s="47"/>
      <c r="AA548" s="20"/>
      <c r="AB548" s="20"/>
      <c r="AC548" s="20"/>
      <c r="AD548" s="20"/>
      <c r="AF548" s="25"/>
      <c r="AG548" s="25"/>
      <c r="AH548" s="25"/>
      <c r="AI548" s="25"/>
      <c r="AJ548" s="25"/>
      <c r="AK548" s="25"/>
    </row>
    <row r="549" spans="12:37">
      <c r="L549" s="25" t="s">
        <v>914</v>
      </c>
      <c r="M549" s="25" t="s">
        <v>742</v>
      </c>
      <c r="N549" s="25" t="s">
        <v>761</v>
      </c>
      <c r="O549" s="25"/>
      <c r="P549" s="25" t="s">
        <v>1037</v>
      </c>
      <c r="Q549" s="25" t="s">
        <v>760</v>
      </c>
      <c r="R549" s="25">
        <v>7.0000000000000007E-2</v>
      </c>
      <c r="S549" s="25"/>
      <c r="T549" s="25"/>
      <c r="U549" s="25"/>
      <c r="V549" s="25"/>
      <c r="W549" s="25" t="s">
        <v>716</v>
      </c>
      <c r="X549" s="20" t="str">
        <f t="shared" si="27"/>
        <v>パーフルオロカーボン(PFC)半導体素子等の加工工程でのドライエッチング等におけるPFC、HFC又はNF3の使用</v>
      </c>
      <c r="Y549" s="20" t="str">
        <f t="shared" si="26"/>
        <v>パーフルオロカーボン(PFC)半導体素子等の加工工程でのドライエッチング等におけるPFC、HFC又はNF3の使用液晶(HFC-23使用時,PFC-14の副生)</v>
      </c>
      <c r="Z549" s="47"/>
      <c r="AA549" s="20"/>
      <c r="AB549" s="20"/>
      <c r="AC549" s="20"/>
      <c r="AD549" s="20"/>
      <c r="AF549" s="25"/>
      <c r="AG549" s="25"/>
      <c r="AH549" s="25"/>
      <c r="AI549" s="25"/>
      <c r="AJ549" s="25"/>
      <c r="AK549" s="25"/>
    </row>
    <row r="550" spans="12:37">
      <c r="L550" s="25" t="s">
        <v>914</v>
      </c>
      <c r="M550" s="25" t="s">
        <v>742</v>
      </c>
      <c r="N550" s="25" t="s">
        <v>762</v>
      </c>
      <c r="O550" s="25"/>
      <c r="P550" s="25" t="s">
        <v>1037</v>
      </c>
      <c r="Q550" s="25" t="s">
        <v>763</v>
      </c>
      <c r="R550" s="25">
        <v>0.05</v>
      </c>
      <c r="S550" s="25"/>
      <c r="T550" s="25"/>
      <c r="U550" s="25"/>
      <c r="V550" s="25"/>
      <c r="W550" s="25"/>
      <c r="X550" s="20" t="str">
        <f t="shared" si="27"/>
        <v>パーフルオロカーボン(PFC)半導体素子等の加工工程でのドライエッチング等におけるPFC、HFC又はNF3の使用</v>
      </c>
      <c r="Y550" s="20" t="str">
        <f t="shared" si="26"/>
        <v>パーフルオロカーボン(PFC)半導体素子等の加工工程でのドライエッチング等におけるPFC、HFC又はNF3の使用液晶(HFC-23使用時,PFC-116の副生)</v>
      </c>
      <c r="Z550" s="47"/>
      <c r="AA550" s="20"/>
      <c r="AB550" s="20"/>
      <c r="AC550" s="20"/>
      <c r="AD550" s="20"/>
      <c r="AF550" s="25"/>
      <c r="AG550" s="25"/>
      <c r="AH550" s="25"/>
      <c r="AI550" s="25"/>
      <c r="AJ550" s="25"/>
      <c r="AK550" s="25"/>
    </row>
    <row r="551" spans="12:37">
      <c r="L551" s="25" t="s">
        <v>914</v>
      </c>
      <c r="M551" s="25" t="s">
        <v>742</v>
      </c>
      <c r="N551" s="25" t="s">
        <v>1113</v>
      </c>
      <c r="O551" s="25"/>
      <c r="P551" s="25" t="s">
        <v>1038</v>
      </c>
      <c r="Q551" s="25" t="s">
        <v>764</v>
      </c>
      <c r="R551" s="25">
        <v>0.02</v>
      </c>
      <c r="S551" s="25"/>
      <c r="T551" s="25"/>
      <c r="U551" s="25"/>
      <c r="V551" s="25" t="s">
        <v>765</v>
      </c>
      <c r="W551" s="25"/>
      <c r="X551" s="20" t="str">
        <f t="shared" si="27"/>
        <v>パーフルオロカーボン(PFC)半導体素子等の加工工程でのドライエッチング等におけるPFC、HFC又はNF3の使用</v>
      </c>
      <c r="Y551" s="20" t="str">
        <f t="shared" si="26"/>
        <v>パーフルオロカーボン(PFC)半導体素子等の加工工程でのドライエッチング等におけるPFC、HFC又はNF3の使用半導体(NF3使用時,PFC-14の副生(リモトプラズマ方式))</v>
      </c>
      <c r="Z551" s="47"/>
      <c r="AA551" s="20"/>
      <c r="AB551" s="20"/>
      <c r="AC551" s="20"/>
      <c r="AD551" s="20"/>
      <c r="AF551" s="25"/>
      <c r="AG551" s="25"/>
      <c r="AH551" s="25"/>
      <c r="AI551" s="25"/>
      <c r="AJ551" s="25"/>
      <c r="AK551" s="25"/>
    </row>
    <row r="552" spans="12:37">
      <c r="L552" s="25" t="s">
        <v>914</v>
      </c>
      <c r="M552" s="25" t="s">
        <v>742</v>
      </c>
      <c r="N552" s="25" t="s">
        <v>1114</v>
      </c>
      <c r="O552" s="25"/>
      <c r="P552" s="25" t="s">
        <v>1038</v>
      </c>
      <c r="Q552" s="25" t="s">
        <v>764</v>
      </c>
      <c r="R552" s="25">
        <v>0.09</v>
      </c>
      <c r="S552" s="25"/>
      <c r="T552" s="25"/>
      <c r="U552" s="25"/>
      <c r="V552" s="25"/>
      <c r="W552" s="25" t="s">
        <v>765</v>
      </c>
      <c r="X552" s="20" t="str">
        <f t="shared" si="27"/>
        <v>パーフルオロカーボン(PFC)半導体素子等の加工工程でのドライエッチング等におけるPFC、HFC又はNF3の使用</v>
      </c>
      <c r="Y552" s="20" t="str">
        <f t="shared" si="26"/>
        <v>パーフルオロカーボン(PFC)半導体素子等の加工工程でのドライエッチング等におけるPFC、HFC又はNF3の使用半導体(NF3使用時,PFC-14の副生(リモトプラズマ方式以外))</v>
      </c>
      <c r="Z552" s="47"/>
      <c r="AA552" s="20"/>
      <c r="AB552" s="20"/>
      <c r="AC552" s="20"/>
      <c r="AD552" s="20"/>
      <c r="AF552" s="25"/>
      <c r="AG552" s="25"/>
      <c r="AH552" s="25"/>
      <c r="AI552" s="25"/>
      <c r="AJ552" s="25"/>
      <c r="AK552" s="25"/>
    </row>
    <row r="553" spans="12:37">
      <c r="L553" s="25" t="s">
        <v>914</v>
      </c>
      <c r="M553" s="25" t="s">
        <v>766</v>
      </c>
      <c r="N553" s="25" t="s">
        <v>767</v>
      </c>
      <c r="O553" s="25"/>
      <c r="P553" s="25" t="s">
        <v>1034</v>
      </c>
      <c r="Q553" s="25" t="s">
        <v>740</v>
      </c>
      <c r="R553" s="25">
        <v>0.7</v>
      </c>
      <c r="S553" s="25"/>
      <c r="T553" s="25"/>
      <c r="U553" s="25"/>
      <c r="V553" s="25" t="s">
        <v>720</v>
      </c>
      <c r="W553" s="25"/>
      <c r="X553" s="20" t="str">
        <f t="shared" si="27"/>
        <v>パーフルオロカーボン(PFC)光電池の製造におけるPFCの使用</v>
      </c>
      <c r="Y553" s="20" t="str">
        <f t="shared" si="26"/>
        <v>パーフルオロカーボン(PFC)光電池の製造におけるPFCの使用PFC-14(CF4)</v>
      </c>
      <c r="Z553" s="47"/>
      <c r="AA553" s="20"/>
      <c r="AB553" s="20"/>
      <c r="AC553" s="20"/>
      <c r="AD553" s="20"/>
      <c r="AF553" s="25"/>
      <c r="AG553" s="25"/>
      <c r="AH553" s="25"/>
      <c r="AI553" s="25"/>
      <c r="AJ553" s="25"/>
      <c r="AK553" s="25"/>
    </row>
    <row r="554" spans="12:37">
      <c r="L554" s="25" t="s">
        <v>914</v>
      </c>
      <c r="M554" s="25" t="s">
        <v>766</v>
      </c>
      <c r="N554" s="25" t="s">
        <v>768</v>
      </c>
      <c r="O554" s="25"/>
      <c r="P554" s="25" t="s">
        <v>1034</v>
      </c>
      <c r="Q554" s="25" t="s">
        <v>740</v>
      </c>
      <c r="R554" s="34">
        <v>0.6</v>
      </c>
      <c r="S554" s="25"/>
      <c r="T554" s="25"/>
      <c r="U554" s="25"/>
      <c r="V554" s="25"/>
      <c r="W554" s="25" t="s">
        <v>720</v>
      </c>
      <c r="X554" s="20" t="str">
        <f t="shared" si="27"/>
        <v>パーフルオロカーボン(PFC)光電池の製造におけるPFCの使用</v>
      </c>
      <c r="Y554" s="20" t="str">
        <f t="shared" si="26"/>
        <v>パーフルオロカーボン(PFC)光電池の製造におけるPFCの使用PFC-116(C2F6)</v>
      </c>
      <c r="Z554" s="47"/>
      <c r="AA554" s="20"/>
      <c r="AB554" s="20"/>
      <c r="AC554" s="20"/>
      <c r="AD554" s="20"/>
      <c r="AF554" s="25"/>
      <c r="AG554" s="25"/>
      <c r="AH554" s="25"/>
      <c r="AI554" s="25"/>
      <c r="AJ554" s="25"/>
      <c r="AK554" s="25"/>
    </row>
    <row r="555" spans="12:37">
      <c r="L555" s="25" t="s">
        <v>914</v>
      </c>
      <c r="M555" s="25" t="s">
        <v>766</v>
      </c>
      <c r="N555" s="25" t="s">
        <v>769</v>
      </c>
      <c r="O555" s="25"/>
      <c r="P555" s="25" t="s">
        <v>1034</v>
      </c>
      <c r="Q555" s="25" t="s">
        <v>740</v>
      </c>
      <c r="R555" s="34">
        <v>0.4</v>
      </c>
      <c r="S555" s="25"/>
      <c r="T555" s="25"/>
      <c r="U555" s="25"/>
      <c r="V555" s="25"/>
      <c r="W555" s="25"/>
      <c r="X555" s="20" t="str">
        <f t="shared" si="27"/>
        <v>パーフルオロカーボン(PFC)光電池の製造におけるPFCの使用</v>
      </c>
      <c r="Y555" s="20" t="str">
        <f t="shared" si="26"/>
        <v>パーフルオロカーボン(PFC)光電池の製造におけるPFCの使用PFC-218(C3F8)</v>
      </c>
      <c r="Z555" s="47"/>
      <c r="AA555" s="20"/>
      <c r="AB555" s="20"/>
      <c r="AC555" s="20"/>
      <c r="AD555" s="20"/>
      <c r="AF555" s="25"/>
      <c r="AG555" s="25"/>
      <c r="AH555" s="25"/>
      <c r="AI555" s="25"/>
      <c r="AJ555" s="25"/>
      <c r="AK555" s="25"/>
    </row>
    <row r="556" spans="12:37">
      <c r="L556" s="25" t="s">
        <v>914</v>
      </c>
      <c r="M556" s="25" t="s">
        <v>766</v>
      </c>
      <c r="N556" s="25" t="s">
        <v>770</v>
      </c>
      <c r="O556" s="25"/>
      <c r="P556" s="25" t="s">
        <v>1034</v>
      </c>
      <c r="Q556" s="25" t="s">
        <v>740</v>
      </c>
      <c r="R556" s="34">
        <v>0.2</v>
      </c>
      <c r="S556" s="25"/>
      <c r="T556" s="25"/>
      <c r="U556" s="25"/>
      <c r="V556" s="25"/>
      <c r="W556" s="25"/>
      <c r="X556" s="20" t="str">
        <f t="shared" si="27"/>
        <v>パーフルオロカーボン(PFC)光電池の製造におけるPFCの使用</v>
      </c>
      <c r="Y556" s="20" t="str">
        <f t="shared" si="26"/>
        <v>パーフルオロカーボン(PFC)光電池の製造におけるPFCの使用PFC-c318(c-C4F8)</v>
      </c>
      <c r="Z556" s="47"/>
      <c r="AA556" s="20"/>
      <c r="AB556" s="20"/>
      <c r="AC556" s="20"/>
      <c r="AD556" s="20"/>
      <c r="AF556" s="25"/>
      <c r="AG556" s="25"/>
      <c r="AH556" s="25"/>
      <c r="AI556" s="25"/>
      <c r="AJ556" s="25"/>
      <c r="AK556" s="25"/>
    </row>
    <row r="557" spans="12:37">
      <c r="L557" s="25" t="s">
        <v>914</v>
      </c>
      <c r="M557" s="25" t="s">
        <v>771</v>
      </c>
      <c r="N557" s="25"/>
      <c r="O557" s="25"/>
      <c r="P557" s="26" t="s">
        <v>1145</v>
      </c>
      <c r="Q557" s="25" t="s">
        <v>1148</v>
      </c>
      <c r="R557" s="26">
        <v>1</v>
      </c>
      <c r="S557" s="25"/>
      <c r="T557" s="25"/>
      <c r="U557" s="25"/>
      <c r="V557" s="25" t="s">
        <v>772</v>
      </c>
      <c r="W557" s="25"/>
      <c r="X557" s="20" t="str">
        <f t="shared" si="27"/>
        <v>パーフルオロカーボン(PFC)溶剤等の用途へのPFCの使用</v>
      </c>
      <c r="Y557" s="20" t="str">
        <f t="shared" si="26"/>
        <v>パーフルオロカーボン(PFC)溶剤等の用途へのPFCの使用</v>
      </c>
      <c r="Z557" s="47"/>
      <c r="AA557" s="20"/>
      <c r="AB557" s="20"/>
      <c r="AC557" s="20"/>
      <c r="AD557" s="20"/>
      <c r="AF557" s="25"/>
      <c r="AG557" s="25"/>
      <c r="AH557" s="25"/>
      <c r="AI557" s="25"/>
      <c r="AJ557" s="25"/>
      <c r="AK557" s="25"/>
    </row>
    <row r="558" spans="12:37">
      <c r="L558" s="25" t="s">
        <v>914</v>
      </c>
      <c r="M558" s="25" t="s">
        <v>1136</v>
      </c>
      <c r="N558" s="25"/>
      <c r="O558" s="25"/>
      <c r="P558" s="26" t="s">
        <v>1145</v>
      </c>
      <c r="Q558" s="25" t="s">
        <v>1148</v>
      </c>
      <c r="R558" s="26">
        <v>1</v>
      </c>
      <c r="S558" s="25"/>
      <c r="T558" s="25"/>
      <c r="U558" s="25"/>
      <c r="V558" s="25" t="s">
        <v>774</v>
      </c>
      <c r="W558" s="25" t="s">
        <v>772</v>
      </c>
      <c r="X558" s="20" t="str">
        <f t="shared" si="27"/>
        <v>パーフルオロカーボン(PFC)鉄道用シリコン整流器の廃棄</v>
      </c>
      <c r="Y558" s="20" t="str">
        <f t="shared" si="26"/>
        <v>パーフルオロカーボン(PFC)鉄道用シリコン整流器の廃棄</v>
      </c>
      <c r="Z558" s="47"/>
      <c r="AA558" s="20"/>
      <c r="AB558" s="20"/>
      <c r="AC558" s="20"/>
      <c r="AD558" s="20"/>
      <c r="AF558" s="25"/>
      <c r="AG558" s="25"/>
      <c r="AH558" s="25"/>
      <c r="AI558" s="25"/>
      <c r="AJ558" s="25"/>
      <c r="AK558" s="25"/>
    </row>
    <row r="559" spans="12:37">
      <c r="L559" s="25" t="s">
        <v>160</v>
      </c>
      <c r="M559" s="25" t="s">
        <v>159</v>
      </c>
      <c r="N559" s="25"/>
      <c r="O559" s="25"/>
      <c r="P559" s="26" t="s">
        <v>1146</v>
      </c>
      <c r="Q559" s="25" t="s">
        <v>1148</v>
      </c>
      <c r="R559" s="26">
        <v>1</v>
      </c>
      <c r="S559" s="25"/>
      <c r="T559" s="25"/>
      <c r="U559" s="25"/>
      <c r="V559" s="25" t="s">
        <v>775</v>
      </c>
      <c r="W559" s="25" t="s">
        <v>774</v>
      </c>
      <c r="X559" s="20" t="str">
        <f t="shared" si="27"/>
        <v>六ふっ化硫黄(SF6)マグネシウム合金の鋳造</v>
      </c>
      <c r="Y559" s="20" t="str">
        <f t="shared" si="26"/>
        <v>六ふっ化硫黄(SF6)マグネシウム合金の鋳造</v>
      </c>
      <c r="Z559" s="47"/>
      <c r="AA559" s="20"/>
      <c r="AB559" s="20"/>
      <c r="AC559" s="20"/>
      <c r="AD559" s="20"/>
      <c r="AF559" s="25"/>
      <c r="AG559" s="25"/>
      <c r="AH559" s="25"/>
      <c r="AI559" s="25"/>
      <c r="AJ559" s="25"/>
      <c r="AK559" s="25"/>
    </row>
    <row r="560" spans="12:37">
      <c r="L560" s="25" t="s">
        <v>160</v>
      </c>
      <c r="M560" s="25" t="s">
        <v>158</v>
      </c>
      <c r="N560" s="25"/>
      <c r="O560" s="25"/>
      <c r="P560" s="25" t="s">
        <v>1039</v>
      </c>
      <c r="Q560" s="25" t="s">
        <v>155</v>
      </c>
      <c r="R560" s="25">
        <v>1.2999999999999999E-3</v>
      </c>
      <c r="S560" s="25"/>
      <c r="T560" s="25"/>
      <c r="U560" s="25"/>
      <c r="V560" s="25" t="s">
        <v>171</v>
      </c>
      <c r="W560" s="25" t="s">
        <v>775</v>
      </c>
      <c r="X560" s="20" t="str">
        <f t="shared" si="27"/>
        <v>六ふっ化硫黄(SF6)六ふっ化硫黄(SF6)の製造</v>
      </c>
      <c r="Y560" s="20" t="str">
        <f t="shared" si="26"/>
        <v>六ふっ化硫黄(SF6)六ふっ化硫黄(SF6)の製造</v>
      </c>
      <c r="Z560" s="47"/>
      <c r="AA560" s="20"/>
      <c r="AB560" s="20"/>
      <c r="AC560" s="20"/>
      <c r="AD560" s="20"/>
      <c r="AF560" s="25"/>
      <c r="AG560" s="25"/>
      <c r="AH560" s="25"/>
      <c r="AI560" s="25"/>
      <c r="AJ560" s="25"/>
      <c r="AK560" s="25"/>
    </row>
    <row r="561" spans="12:37">
      <c r="L561" s="25" t="s">
        <v>160</v>
      </c>
      <c r="M561" s="25" t="s">
        <v>776</v>
      </c>
      <c r="N561" s="25" t="s">
        <v>777</v>
      </c>
      <c r="O561" s="25"/>
      <c r="P561" s="25" t="s">
        <v>1039</v>
      </c>
      <c r="Q561" s="25" t="s">
        <v>155</v>
      </c>
      <c r="R561" s="25">
        <v>0.2</v>
      </c>
      <c r="S561" s="25"/>
      <c r="T561" s="25"/>
      <c r="U561" s="25"/>
      <c r="V561" s="25" t="s">
        <v>778</v>
      </c>
      <c r="W561" s="25" t="s">
        <v>741</v>
      </c>
      <c r="X561" s="20" t="str">
        <f t="shared" si="27"/>
        <v>六ふっ化硫黄(SF6)半導体素子等の加工工程でのドライエッチング等におけるSF6の使用</v>
      </c>
      <c r="Y561" s="20" t="str">
        <f t="shared" si="26"/>
        <v>六ふっ化硫黄(SF6)半導体素子等の加工工程でのドライエッチング等におけるSF6の使用半導体</v>
      </c>
      <c r="Z561" s="47"/>
      <c r="AA561" s="20"/>
      <c r="AB561" s="20"/>
      <c r="AC561" s="20"/>
      <c r="AD561" s="20"/>
      <c r="AF561" s="25"/>
      <c r="AG561" s="25"/>
      <c r="AH561" s="25"/>
      <c r="AI561" s="25"/>
      <c r="AJ561" s="25"/>
      <c r="AK561" s="25"/>
    </row>
    <row r="562" spans="12:37">
      <c r="L562" s="25" t="s">
        <v>160</v>
      </c>
      <c r="M562" s="25" t="s">
        <v>776</v>
      </c>
      <c r="N562" s="25" t="s">
        <v>717</v>
      </c>
      <c r="O562" s="25"/>
      <c r="P562" s="25" t="s">
        <v>1039</v>
      </c>
      <c r="Q562" s="25" t="s">
        <v>155</v>
      </c>
      <c r="R562" s="34">
        <v>0.6</v>
      </c>
      <c r="S562" s="25"/>
      <c r="T562" s="25"/>
      <c r="U562" s="25"/>
      <c r="V562" s="25"/>
      <c r="W562" s="25" t="s">
        <v>778</v>
      </c>
      <c r="X562" s="20" t="str">
        <f t="shared" si="27"/>
        <v>六ふっ化硫黄(SF6)半導体素子等の加工工程でのドライエッチング等におけるSF6の使用</v>
      </c>
      <c r="Y562" s="20" t="str">
        <f t="shared" si="26"/>
        <v>六ふっ化硫黄(SF6)半導体素子等の加工工程でのドライエッチング等におけるSF6の使用液晶</v>
      </c>
      <c r="Z562" s="47"/>
      <c r="AA562" s="20"/>
      <c r="AB562" s="20"/>
      <c r="AC562" s="20"/>
      <c r="AD562" s="20"/>
      <c r="AF562" s="25"/>
      <c r="AG562" s="25"/>
      <c r="AH562" s="25"/>
      <c r="AI562" s="25"/>
      <c r="AJ562" s="25"/>
      <c r="AK562" s="25"/>
    </row>
    <row r="563" spans="12:37">
      <c r="L563" s="25" t="s">
        <v>160</v>
      </c>
      <c r="M563" s="25" t="s">
        <v>779</v>
      </c>
      <c r="N563" s="25"/>
      <c r="O563" s="25"/>
      <c r="P563" s="25" t="s">
        <v>1039</v>
      </c>
      <c r="Q563" s="25" t="s">
        <v>155</v>
      </c>
      <c r="R563" s="34">
        <v>1.9E-2</v>
      </c>
      <c r="S563" s="25"/>
      <c r="T563" s="25"/>
      <c r="U563" s="25"/>
      <c r="V563" s="25" t="s">
        <v>780</v>
      </c>
      <c r="W563" s="25"/>
      <c r="X563" s="20" t="str">
        <f t="shared" si="27"/>
        <v>六ふっ化硫黄(SF6)変圧器等電気機械器具の製造及び使用の開始におけるSF6の封入</v>
      </c>
      <c r="Y563" s="20" t="str">
        <f t="shared" si="26"/>
        <v>六ふっ化硫黄(SF6)変圧器等電気機械器具の製造及び使用の開始におけるSF6の封入</v>
      </c>
      <c r="Z563" s="47"/>
      <c r="AA563" s="20"/>
      <c r="AB563" s="20"/>
      <c r="AC563" s="20"/>
      <c r="AD563" s="20"/>
      <c r="AF563" s="25"/>
      <c r="AG563" s="25"/>
      <c r="AH563" s="25"/>
      <c r="AI563" s="25"/>
      <c r="AJ563" s="25"/>
      <c r="AK563" s="25"/>
    </row>
    <row r="564" spans="12:37">
      <c r="L564" s="25" t="s">
        <v>160</v>
      </c>
      <c r="M564" s="25" t="s">
        <v>157</v>
      </c>
      <c r="N564" s="25"/>
      <c r="O564" s="25"/>
      <c r="P564" s="25" t="s">
        <v>1040</v>
      </c>
      <c r="Q564" s="25" t="s">
        <v>156</v>
      </c>
      <c r="R564" s="25">
        <v>1E-3</v>
      </c>
      <c r="S564" s="25"/>
      <c r="T564" s="25"/>
      <c r="U564" s="25"/>
      <c r="V564" s="25" t="s">
        <v>781</v>
      </c>
      <c r="W564" s="25" t="s">
        <v>780</v>
      </c>
      <c r="X564" s="20" t="str">
        <f t="shared" si="27"/>
        <v>六ふっ化硫黄(SF6)変圧器等電気機械器具の使用</v>
      </c>
      <c r="Y564" s="20" t="str">
        <f t="shared" si="26"/>
        <v>六ふっ化硫黄(SF6)変圧器等電気機械器具の使用</v>
      </c>
      <c r="Z564" s="47"/>
      <c r="AA564" s="20"/>
      <c r="AB564" s="20"/>
      <c r="AC564" s="20"/>
      <c r="AD564" s="20"/>
      <c r="AF564" s="25"/>
      <c r="AG564" s="25"/>
      <c r="AH564" s="25"/>
      <c r="AI564" s="25"/>
      <c r="AJ564" s="25"/>
      <c r="AK564" s="25"/>
    </row>
    <row r="565" spans="12:37">
      <c r="L565" s="25" t="s">
        <v>160</v>
      </c>
      <c r="M565" s="25" t="s">
        <v>782</v>
      </c>
      <c r="N565" s="25"/>
      <c r="O565" s="25"/>
      <c r="P565" s="26" t="s">
        <v>1146</v>
      </c>
      <c r="Q565" s="25" t="s">
        <v>1148</v>
      </c>
      <c r="R565" s="26">
        <v>1</v>
      </c>
      <c r="S565" s="25"/>
      <c r="T565" s="25"/>
      <c r="U565" s="25"/>
      <c r="V565" s="25" t="s">
        <v>1061</v>
      </c>
      <c r="W565" s="25" t="s">
        <v>781</v>
      </c>
      <c r="X565" s="20" t="str">
        <f t="shared" si="27"/>
        <v>六ふっ化硫黄(SF6)変圧器等電気機械器具の点検におけるSF6の回収</v>
      </c>
      <c r="Y565" s="20" t="str">
        <f t="shared" si="26"/>
        <v>六ふっ化硫黄(SF6)変圧器等電気機械器具の点検におけるSF6の回収</v>
      </c>
      <c r="Z565" s="47"/>
      <c r="AA565" s="20"/>
      <c r="AB565" s="20"/>
      <c r="AC565" s="20"/>
      <c r="AD565" s="20"/>
      <c r="AF565" s="25"/>
      <c r="AG565" s="25"/>
      <c r="AH565" s="25"/>
      <c r="AI565" s="25"/>
      <c r="AJ565" s="25"/>
      <c r="AK565" s="25"/>
    </row>
    <row r="566" spans="12:37">
      <c r="L566" s="25" t="s">
        <v>160</v>
      </c>
      <c r="M566" s="25" t="s">
        <v>784</v>
      </c>
      <c r="N566" s="25"/>
      <c r="O566" s="25"/>
      <c r="P566" s="26" t="s">
        <v>1146</v>
      </c>
      <c r="Q566" s="25" t="s">
        <v>1148</v>
      </c>
      <c r="R566" s="26">
        <v>1</v>
      </c>
      <c r="S566" s="25"/>
      <c r="T566" s="25"/>
      <c r="U566" s="25"/>
      <c r="V566" s="25" t="s">
        <v>774</v>
      </c>
      <c r="W566" s="25" t="s">
        <v>783</v>
      </c>
      <c r="X566" s="20" t="str">
        <f t="shared" si="27"/>
        <v>六ふっ化硫黄(SF6)変圧器等電気機械器具の廃棄におけるSF6の回収</v>
      </c>
      <c r="Y566" s="20" t="str">
        <f t="shared" si="26"/>
        <v>六ふっ化硫黄(SF6)変圧器等電気機械器具の廃棄におけるSF6の回収</v>
      </c>
      <c r="Z566" s="47"/>
      <c r="AA566" s="20"/>
      <c r="AB566" s="20"/>
      <c r="AC566" s="20"/>
      <c r="AD566" s="20"/>
      <c r="AF566" s="25"/>
      <c r="AG566" s="25"/>
      <c r="AH566" s="25"/>
      <c r="AI566" s="25"/>
      <c r="AJ566" s="25"/>
      <c r="AK566" s="25"/>
    </row>
    <row r="567" spans="12:37">
      <c r="L567" s="25" t="s">
        <v>160</v>
      </c>
      <c r="M567" s="25" t="s">
        <v>786</v>
      </c>
      <c r="N567" s="25" t="s">
        <v>787</v>
      </c>
      <c r="O567" s="25"/>
      <c r="P567" s="25" t="s">
        <v>1040</v>
      </c>
      <c r="Q567" s="25" t="s">
        <v>156</v>
      </c>
      <c r="R567" s="25">
        <v>0.05</v>
      </c>
      <c r="S567" s="25"/>
      <c r="T567" s="25"/>
      <c r="U567" s="25"/>
      <c r="V567" s="25" t="s">
        <v>788</v>
      </c>
      <c r="W567" s="25" t="s">
        <v>785</v>
      </c>
      <c r="X567" s="20" t="str">
        <f t="shared" si="27"/>
        <v>六ふっ化硫黄(SF6)粒子加速器の使用</v>
      </c>
      <c r="Y567" s="20" t="str">
        <f t="shared" si="26"/>
        <v>六ふっ化硫黄(SF6)粒子加速器の使用大学・研究施設に設置された粒子加速器</v>
      </c>
      <c r="Z567" s="47"/>
      <c r="AA567" s="20"/>
      <c r="AB567" s="20"/>
      <c r="AC567" s="20"/>
      <c r="AD567" s="20"/>
      <c r="AF567" s="25"/>
      <c r="AG567" s="25"/>
      <c r="AH567" s="25"/>
      <c r="AI567" s="25"/>
      <c r="AJ567" s="25"/>
      <c r="AK567" s="25"/>
    </row>
    <row r="568" spans="12:37">
      <c r="L568" s="25" t="s">
        <v>160</v>
      </c>
      <c r="M568" s="25" t="s">
        <v>803</v>
      </c>
      <c r="N568" s="25" t="s">
        <v>789</v>
      </c>
      <c r="O568" s="25"/>
      <c r="P568" s="25" t="s">
        <v>1040</v>
      </c>
      <c r="Q568" s="25" t="s">
        <v>156</v>
      </c>
      <c r="R568" s="25">
        <v>7.0000000000000007E-2</v>
      </c>
      <c r="S568" s="25"/>
      <c r="T568" s="25"/>
      <c r="U568" s="25"/>
      <c r="V568" s="25"/>
      <c r="W568" s="25" t="s">
        <v>788</v>
      </c>
      <c r="X568" s="20" t="str">
        <f t="shared" si="27"/>
        <v>六ふっ化硫黄(SF6)粒子加速器の使用</v>
      </c>
      <c r="Y568" s="20" t="str">
        <f t="shared" si="26"/>
        <v>六ふっ化硫黄(SF6)粒子加速器の使用産業用粒子加速器</v>
      </c>
      <c r="Z568" s="47"/>
      <c r="AA568" s="20"/>
      <c r="AB568" s="20"/>
      <c r="AC568" s="20"/>
      <c r="AD568" s="20"/>
      <c r="AF568" s="25"/>
      <c r="AG568" s="25"/>
      <c r="AH568" s="25"/>
      <c r="AI568" s="25"/>
      <c r="AJ568" s="25"/>
      <c r="AK568" s="25"/>
    </row>
    <row r="569" spans="12:37">
      <c r="L569" s="25" t="s">
        <v>160</v>
      </c>
      <c r="M569" s="25" t="s">
        <v>803</v>
      </c>
      <c r="N569" s="25" t="s">
        <v>790</v>
      </c>
      <c r="O569" s="25"/>
      <c r="P569" s="25" t="s">
        <v>1040</v>
      </c>
      <c r="Q569" s="25" t="s">
        <v>156</v>
      </c>
      <c r="R569" s="34">
        <v>2</v>
      </c>
      <c r="S569" s="25"/>
      <c r="T569" s="25"/>
      <c r="U569" s="25"/>
      <c r="V569" s="25"/>
      <c r="W569" s="25"/>
      <c r="X569" s="20" t="str">
        <f t="shared" si="27"/>
        <v>六ふっ化硫黄(SF6)粒子加速器の使用</v>
      </c>
      <c r="Y569" s="20" t="str">
        <f t="shared" si="26"/>
        <v>六ふっ化硫黄(SF6)粒子加速器の使用医療用粒子加速器</v>
      </c>
      <c r="Z569" s="47"/>
      <c r="AA569" s="20"/>
      <c r="AB569" s="20"/>
      <c r="AC569" s="20"/>
      <c r="AD569" s="20"/>
      <c r="AF569" s="25"/>
      <c r="AG569" s="25"/>
      <c r="AH569" s="25"/>
      <c r="AI569" s="25"/>
      <c r="AJ569" s="25"/>
      <c r="AK569" s="25"/>
    </row>
    <row r="570" spans="12:37">
      <c r="L570" s="25" t="s">
        <v>160</v>
      </c>
      <c r="M570" s="25" t="s">
        <v>803</v>
      </c>
      <c r="N570" s="25" t="s">
        <v>791</v>
      </c>
      <c r="O570" s="25"/>
      <c r="P570" s="25" t="s">
        <v>1040</v>
      </c>
      <c r="Q570" s="25" t="s">
        <v>156</v>
      </c>
      <c r="R570" s="34">
        <v>7.0000000000000007E-2</v>
      </c>
      <c r="S570" s="25"/>
      <c r="T570" s="25"/>
      <c r="U570" s="25"/>
      <c r="V570" s="25"/>
      <c r="W570" s="25"/>
      <c r="X570" s="20" t="str">
        <f t="shared" si="27"/>
        <v>六ふっ化硫黄(SF6)粒子加速器の使用</v>
      </c>
      <c r="Y570" s="20" t="str">
        <f t="shared" si="26"/>
        <v>六ふっ化硫黄(SF6)粒子加速器の使用小規模(1MeV未満)の電子加速器</v>
      </c>
      <c r="Z570" s="47"/>
      <c r="AA570" s="20"/>
      <c r="AB570" s="20"/>
      <c r="AC570" s="20"/>
      <c r="AD570" s="20"/>
      <c r="AF570" s="25"/>
      <c r="AG570" s="25"/>
      <c r="AH570" s="25"/>
      <c r="AI570" s="25"/>
      <c r="AJ570" s="25"/>
      <c r="AK570" s="25"/>
    </row>
    <row r="571" spans="12:37">
      <c r="L571" s="25" t="s">
        <v>349</v>
      </c>
      <c r="M571" s="25" t="s">
        <v>153</v>
      </c>
      <c r="N571" s="25"/>
      <c r="O571" s="25"/>
      <c r="P571" s="25" t="s">
        <v>1038</v>
      </c>
      <c r="Q571" s="25" t="s">
        <v>152</v>
      </c>
      <c r="R571" s="25">
        <v>1.7000000000000001E-2</v>
      </c>
      <c r="S571" s="25"/>
      <c r="T571" s="25"/>
      <c r="U571" s="25"/>
      <c r="V571" s="25"/>
      <c r="W571" s="25"/>
      <c r="X571" s="20" t="str">
        <f t="shared" si="27"/>
        <v>三ふっ化窒素(NF3)三ふっ化窒素(NF3)の製造</v>
      </c>
      <c r="Y571" s="20" t="str">
        <f t="shared" si="26"/>
        <v>三ふっ化窒素(NF3)三ふっ化窒素(NF3)の製造</v>
      </c>
      <c r="Z571" s="47"/>
      <c r="AA571" s="20"/>
      <c r="AB571" s="20"/>
      <c r="AC571" s="20"/>
      <c r="AD571" s="20"/>
      <c r="AF571" s="25"/>
      <c r="AG571" s="25"/>
      <c r="AH571" s="25"/>
      <c r="AI571" s="25"/>
      <c r="AJ571" s="25"/>
      <c r="AK571" s="25"/>
    </row>
    <row r="572" spans="12:37">
      <c r="L572" s="25" t="s">
        <v>154</v>
      </c>
      <c r="M572" s="25" t="s">
        <v>792</v>
      </c>
      <c r="N572" s="25" t="s">
        <v>1115</v>
      </c>
      <c r="O572" s="25"/>
      <c r="P572" s="25" t="s">
        <v>1038</v>
      </c>
      <c r="Q572" s="25" t="s">
        <v>152</v>
      </c>
      <c r="R572" s="25">
        <v>0.02</v>
      </c>
      <c r="S572" s="25"/>
      <c r="T572" s="25"/>
      <c r="U572" s="25"/>
      <c r="V572" s="25"/>
      <c r="W572" s="25"/>
      <c r="X572" s="20" t="str">
        <f t="shared" si="27"/>
        <v>三ふっ化窒素(NF3)半導体素子等の加工工程でのドライエッチング等におけるNF3の使用</v>
      </c>
      <c r="Y572" s="20" t="str">
        <f t="shared" si="26"/>
        <v>三ふっ化窒素(NF3)半導体素子等の加工工程でのドライエッチング等におけるNF3の使用半導体(リモトプラズマ)</v>
      </c>
      <c r="Z572" s="47"/>
      <c r="AA572" s="20"/>
      <c r="AB572" s="20"/>
      <c r="AC572" s="20"/>
      <c r="AD572" s="20"/>
      <c r="AF572" s="25"/>
      <c r="AG572" s="25"/>
      <c r="AH572" s="25"/>
      <c r="AI572" s="25"/>
      <c r="AJ572" s="25"/>
      <c r="AK572" s="25"/>
    </row>
    <row r="573" spans="12:37">
      <c r="L573" s="25" t="s">
        <v>154</v>
      </c>
      <c r="M573" s="25" t="s">
        <v>792</v>
      </c>
      <c r="N573" s="25" t="s">
        <v>1116</v>
      </c>
      <c r="O573" s="25"/>
      <c r="P573" s="25" t="s">
        <v>1038</v>
      </c>
      <c r="Q573" s="25" t="s">
        <v>152</v>
      </c>
      <c r="R573" s="25">
        <v>0.2</v>
      </c>
      <c r="S573" s="25"/>
      <c r="T573" s="25"/>
      <c r="U573" s="25"/>
      <c r="V573" s="25"/>
      <c r="W573" s="25"/>
      <c r="X573" s="20" t="str">
        <f t="shared" ref="X573:X575" si="28">L573&amp;M573</f>
        <v>三ふっ化窒素(NF3)半導体素子等の加工工程でのドライエッチング等におけるNF3の使用</v>
      </c>
      <c r="Y573" s="20" t="str">
        <f t="shared" si="26"/>
        <v>三ふっ化窒素(NF3)半導体素子等の加工工程でのドライエッチング等におけるNF3の使用半導体(リモトプラズマ以外)</v>
      </c>
      <c r="Z573" s="47"/>
      <c r="AA573" s="20"/>
      <c r="AB573" s="20"/>
      <c r="AC573" s="20"/>
      <c r="AD573" s="20"/>
      <c r="AF573" s="25"/>
      <c r="AG573" s="25"/>
      <c r="AH573" s="25"/>
      <c r="AI573" s="25"/>
      <c r="AJ573" s="25"/>
      <c r="AK573" s="25"/>
    </row>
    <row r="574" spans="12:37">
      <c r="L574" s="25" t="s">
        <v>154</v>
      </c>
      <c r="M574" s="25" t="s">
        <v>792</v>
      </c>
      <c r="N574" s="25" t="s">
        <v>1117</v>
      </c>
      <c r="O574" s="28"/>
      <c r="P574" s="28" t="s">
        <v>1038</v>
      </c>
      <c r="Q574" s="25" t="s">
        <v>152</v>
      </c>
      <c r="R574" s="25">
        <v>0.03</v>
      </c>
      <c r="S574" s="25"/>
      <c r="T574" s="25"/>
      <c r="U574" s="25"/>
      <c r="V574" s="25"/>
      <c r="W574" s="25"/>
      <c r="X574" s="20" t="str">
        <f t="shared" si="28"/>
        <v>三ふっ化窒素(NF3)半導体素子等の加工工程でのドライエッチング等におけるNF3の使用</v>
      </c>
      <c r="Y574" s="20" t="str">
        <f t="shared" si="26"/>
        <v>三ふっ化窒素(NF3)半導体素子等の加工工程でのドライエッチング等におけるNF3の使用液晶デバイス(リモトプラズマ)</v>
      </c>
      <c r="Z574" s="47"/>
      <c r="AA574" s="20"/>
      <c r="AB574" s="20"/>
      <c r="AC574" s="20"/>
      <c r="AD574" s="20"/>
      <c r="AF574" s="25"/>
      <c r="AG574" s="25"/>
      <c r="AH574" s="25"/>
      <c r="AI574" s="25"/>
      <c r="AJ574" s="25"/>
      <c r="AK574" s="25"/>
    </row>
    <row r="575" spans="12:37">
      <c r="L575" s="25" t="s">
        <v>154</v>
      </c>
      <c r="M575" s="25" t="s">
        <v>792</v>
      </c>
      <c r="N575" t="s">
        <v>1118</v>
      </c>
      <c r="P575" s="28" t="s">
        <v>1038</v>
      </c>
      <c r="Q575" s="25" t="s">
        <v>152</v>
      </c>
      <c r="R575" s="25">
        <v>0.3</v>
      </c>
      <c r="S575" s="25"/>
      <c r="T575" s="25"/>
      <c r="U575" s="25"/>
      <c r="V575" s="25"/>
      <c r="W575" s="25"/>
      <c r="X575" s="20" t="str">
        <f t="shared" si="28"/>
        <v>三ふっ化窒素(NF3)半導体素子等の加工工程でのドライエッチング等におけるNF3の使用</v>
      </c>
      <c r="Y575" s="20"/>
      <c r="Z575" s="47"/>
      <c r="AA575" s="20"/>
      <c r="AB575" s="20"/>
      <c r="AC575" s="20"/>
      <c r="AD575" s="20"/>
      <c r="AF575" s="25"/>
      <c r="AG575" s="25"/>
      <c r="AH575" s="25"/>
      <c r="AI575" s="25"/>
      <c r="AJ575" s="25"/>
      <c r="AK575" s="25"/>
    </row>
    <row r="576" spans="12:37">
      <c r="W576" s="28"/>
      <c r="X576" s="20"/>
      <c r="Y576" s="20"/>
      <c r="Z576" s="47"/>
      <c r="AA576" s="20"/>
      <c r="AB576" s="20"/>
      <c r="AC576" s="20"/>
      <c r="AD576" s="20"/>
      <c r="AF576" s="25"/>
      <c r="AG576" s="25"/>
      <c r="AH576" s="25"/>
      <c r="AI576" s="25"/>
      <c r="AJ576" s="25"/>
      <c r="AK576" s="25"/>
    </row>
    <row r="577" spans="26:37">
      <c r="Z577" s="47"/>
      <c r="AA577" s="20"/>
      <c r="AB577" s="20"/>
      <c r="AC577" s="20"/>
      <c r="AD577" s="20"/>
      <c r="AF577" s="25"/>
      <c r="AG577" s="25"/>
      <c r="AH577" s="25"/>
      <c r="AI577" s="25"/>
      <c r="AJ577" s="25"/>
      <c r="AK577" s="25"/>
    </row>
    <row r="578" spans="26:37">
      <c r="Z578" s="47"/>
      <c r="AA578" s="20"/>
      <c r="AB578" s="20"/>
      <c r="AC578" s="20"/>
      <c r="AD578" s="20"/>
      <c r="AF578" s="25"/>
      <c r="AG578" s="25"/>
      <c r="AH578" s="25"/>
      <c r="AI578" s="25"/>
      <c r="AJ578" s="25"/>
      <c r="AK578" s="25"/>
    </row>
    <row r="579" spans="26:37">
      <c r="Z579" s="47"/>
      <c r="AA579" s="20"/>
      <c r="AB579" s="20"/>
      <c r="AC579" s="20"/>
      <c r="AD579" s="20"/>
      <c r="AF579" s="25"/>
      <c r="AG579" s="25"/>
      <c r="AH579" s="25"/>
      <c r="AI579" s="25"/>
      <c r="AJ579" s="25"/>
      <c r="AK579" s="25"/>
    </row>
    <row r="580" spans="26:37">
      <c r="Z580" s="47"/>
      <c r="AA580" s="20"/>
      <c r="AB580" s="20"/>
      <c r="AC580" s="20"/>
      <c r="AD580" s="20"/>
      <c r="AF580" s="25"/>
      <c r="AG580" s="25"/>
      <c r="AH580" s="25"/>
      <c r="AI580" s="25"/>
      <c r="AJ580" s="25"/>
      <c r="AK580" s="25"/>
    </row>
    <row r="581" spans="26:37">
      <c r="Z581" s="47"/>
      <c r="AA581" s="20"/>
      <c r="AB581" s="20"/>
      <c r="AC581" s="20"/>
      <c r="AD581" s="20"/>
      <c r="AF581" s="25"/>
      <c r="AG581" s="25"/>
      <c r="AH581" s="25"/>
      <c r="AI581" s="25"/>
      <c r="AJ581" s="25"/>
      <c r="AK581" s="25"/>
    </row>
    <row r="582" spans="26:37">
      <c r="Z582" s="47"/>
      <c r="AA582" s="20"/>
      <c r="AB582" s="20"/>
      <c r="AC582" s="20"/>
      <c r="AD582" s="20"/>
      <c r="AF582" s="25"/>
      <c r="AG582" s="25"/>
      <c r="AH582" s="25"/>
      <c r="AI582" s="25"/>
      <c r="AJ582" s="25"/>
      <c r="AK582" s="25"/>
    </row>
    <row r="583" spans="26:37">
      <c r="Z583" s="47"/>
      <c r="AA583" s="20"/>
      <c r="AB583" s="20"/>
      <c r="AC583" s="20"/>
      <c r="AD583" s="20"/>
      <c r="AF583" s="25"/>
      <c r="AG583" s="25"/>
      <c r="AH583" s="25"/>
      <c r="AI583" s="25"/>
      <c r="AJ583" s="25"/>
      <c r="AK583" s="25"/>
    </row>
    <row r="584" spans="26:37">
      <c r="Z584" s="47"/>
      <c r="AA584" s="20"/>
      <c r="AB584" s="20"/>
      <c r="AC584" s="20"/>
      <c r="AD584" s="20"/>
      <c r="AF584" s="25"/>
      <c r="AG584" s="25"/>
      <c r="AH584" s="25"/>
      <c r="AI584" s="25"/>
      <c r="AJ584" s="25"/>
      <c r="AK584" s="25"/>
    </row>
    <row r="585" spans="26:37">
      <c r="Z585" s="47"/>
      <c r="AA585" s="20"/>
      <c r="AB585" s="20"/>
      <c r="AC585" s="20"/>
      <c r="AD585" s="20"/>
      <c r="AF585" s="25"/>
      <c r="AG585" s="25"/>
      <c r="AH585" s="25"/>
      <c r="AI585" s="25"/>
      <c r="AJ585" s="25"/>
      <c r="AK585" s="25"/>
    </row>
    <row r="586" spans="26:37">
      <c r="Z586" s="47"/>
      <c r="AA586" s="20"/>
      <c r="AB586" s="20"/>
      <c r="AC586" s="20"/>
      <c r="AD586" s="20"/>
      <c r="AF586" s="25"/>
      <c r="AG586" s="25"/>
      <c r="AH586" s="25"/>
      <c r="AI586" s="25"/>
      <c r="AJ586" s="25"/>
      <c r="AK586" s="25"/>
    </row>
    <row r="587" spans="26:37">
      <c r="Z587" s="47"/>
      <c r="AA587" s="20"/>
      <c r="AB587" s="20"/>
      <c r="AC587" s="20"/>
      <c r="AD587" s="20"/>
      <c r="AF587" s="25"/>
      <c r="AG587" s="25"/>
      <c r="AH587" s="25"/>
      <c r="AI587" s="25"/>
      <c r="AJ587" s="25"/>
      <c r="AK587" s="25"/>
    </row>
    <row r="588" spans="26:37">
      <c r="Z588" s="47"/>
      <c r="AA588" s="20"/>
      <c r="AB588" s="20"/>
      <c r="AC588" s="20"/>
      <c r="AD588" s="20"/>
      <c r="AF588" s="25"/>
      <c r="AG588" s="25"/>
      <c r="AH588" s="25"/>
      <c r="AI588" s="25"/>
      <c r="AJ588" s="25"/>
      <c r="AK588" s="25"/>
    </row>
    <row r="589" spans="26:37">
      <c r="Z589" s="47"/>
      <c r="AA589" s="20"/>
      <c r="AB589" s="20"/>
      <c r="AC589" s="20"/>
      <c r="AD589" s="20"/>
      <c r="AF589" s="25"/>
      <c r="AG589" s="25"/>
      <c r="AH589" s="25"/>
      <c r="AI589" s="25"/>
      <c r="AJ589" s="25"/>
      <c r="AK589" s="25"/>
    </row>
    <row r="590" spans="26:37">
      <c r="Z590" s="47"/>
      <c r="AA590" s="20"/>
      <c r="AB590" s="20"/>
      <c r="AC590" s="20"/>
      <c r="AD590" s="20"/>
      <c r="AF590" s="25"/>
      <c r="AG590" s="25"/>
      <c r="AH590" s="25"/>
      <c r="AI590" s="25"/>
      <c r="AJ590" s="25"/>
      <c r="AK590" s="25"/>
    </row>
    <row r="591" spans="26:37">
      <c r="Z591" s="47"/>
      <c r="AA591" s="20"/>
      <c r="AB591" s="20"/>
      <c r="AC591" s="20"/>
      <c r="AD591" s="20"/>
      <c r="AF591" s="25"/>
      <c r="AG591" s="25"/>
      <c r="AH591" s="25"/>
      <c r="AI591" s="25"/>
      <c r="AJ591" s="25"/>
      <c r="AK591" s="25"/>
    </row>
    <row r="592" spans="26:37">
      <c r="Z592" s="47"/>
      <c r="AA592" s="20"/>
      <c r="AB592" s="20"/>
      <c r="AC592" s="20"/>
      <c r="AD592" s="20"/>
      <c r="AF592" s="25"/>
      <c r="AG592" s="25"/>
      <c r="AH592" s="25"/>
      <c r="AI592" s="25"/>
      <c r="AJ592" s="25"/>
      <c r="AK592" s="25"/>
    </row>
    <row r="593" spans="26:37">
      <c r="Z593" s="47"/>
      <c r="AA593" s="20"/>
      <c r="AB593" s="20"/>
      <c r="AC593" s="20"/>
      <c r="AD593" s="20"/>
      <c r="AF593" s="25"/>
      <c r="AG593" s="25"/>
      <c r="AH593" s="25"/>
      <c r="AI593" s="25"/>
      <c r="AJ593" s="25"/>
      <c r="AK593" s="25"/>
    </row>
    <row r="594" spans="26:37">
      <c r="Z594" s="47"/>
      <c r="AA594" s="20"/>
      <c r="AB594" s="20"/>
      <c r="AC594" s="20"/>
      <c r="AD594" s="20"/>
      <c r="AF594" s="25"/>
      <c r="AG594" s="25"/>
      <c r="AH594" s="25"/>
      <c r="AI594" s="25"/>
      <c r="AJ594" s="25"/>
      <c r="AK594" s="25"/>
    </row>
    <row r="595" spans="26:37">
      <c r="Z595" s="47"/>
      <c r="AA595" s="20"/>
      <c r="AB595" s="20"/>
      <c r="AC595" s="20"/>
      <c r="AD595" s="20"/>
      <c r="AF595" s="25"/>
      <c r="AG595" s="25"/>
      <c r="AH595" s="25"/>
      <c r="AI595" s="25"/>
      <c r="AJ595" s="25"/>
      <c r="AK595" s="25"/>
    </row>
    <row r="596" spans="26:37">
      <c r="Z596" s="47"/>
      <c r="AA596" s="20"/>
      <c r="AB596" s="20"/>
      <c r="AC596" s="20"/>
      <c r="AD596" s="20"/>
      <c r="AF596" s="25"/>
      <c r="AG596" s="25"/>
      <c r="AH596" s="25"/>
      <c r="AI596" s="25"/>
      <c r="AJ596" s="25"/>
      <c r="AK596" s="25"/>
    </row>
    <row r="597" spans="26:37">
      <c r="Z597" s="47"/>
      <c r="AA597" s="20"/>
      <c r="AB597" s="20"/>
      <c r="AC597" s="20"/>
      <c r="AD597" s="20"/>
      <c r="AF597" s="25"/>
      <c r="AG597" s="25"/>
      <c r="AH597" s="25"/>
      <c r="AI597" s="25"/>
      <c r="AJ597" s="25"/>
      <c r="AK597" s="25"/>
    </row>
    <row r="598" spans="26:37">
      <c r="Z598" s="47"/>
      <c r="AA598" s="20"/>
      <c r="AB598" s="20"/>
      <c r="AC598" s="20"/>
      <c r="AD598" s="20"/>
      <c r="AF598" s="25"/>
      <c r="AG598" s="25"/>
      <c r="AH598" s="25"/>
      <c r="AI598" s="25"/>
      <c r="AJ598" s="25"/>
      <c r="AK598" s="25"/>
    </row>
    <row r="599" spans="26:37">
      <c r="Z599" s="47"/>
      <c r="AA599" s="20"/>
      <c r="AB599" s="20"/>
      <c r="AC599" s="20"/>
      <c r="AD599" s="20"/>
      <c r="AF599" s="25"/>
      <c r="AG599" s="25"/>
      <c r="AH599" s="25"/>
      <c r="AI599" s="25"/>
      <c r="AJ599" s="25"/>
      <c r="AK599" s="25"/>
    </row>
    <row r="600" spans="26:37">
      <c r="Z600" s="47"/>
      <c r="AA600" s="20"/>
      <c r="AB600" s="20"/>
      <c r="AC600" s="20"/>
      <c r="AD600" s="20"/>
      <c r="AF600" s="25"/>
      <c r="AG600" s="25"/>
      <c r="AH600" s="25"/>
      <c r="AI600" s="25"/>
      <c r="AJ600" s="25"/>
      <c r="AK600" s="25"/>
    </row>
    <row r="601" spans="26:37">
      <c r="Z601" s="47"/>
      <c r="AA601" s="20"/>
      <c r="AB601" s="20"/>
      <c r="AC601" s="20"/>
      <c r="AD601" s="20"/>
      <c r="AF601" s="25"/>
      <c r="AG601" s="25"/>
      <c r="AH601" s="25"/>
      <c r="AI601" s="25"/>
      <c r="AJ601" s="25"/>
      <c r="AK601" s="25"/>
    </row>
    <row r="602" spans="26:37">
      <c r="Z602" s="47"/>
      <c r="AA602" s="20"/>
      <c r="AB602" s="20"/>
      <c r="AC602" s="20"/>
      <c r="AD602" s="20"/>
      <c r="AF602" s="25"/>
      <c r="AG602" s="25"/>
      <c r="AH602" s="25"/>
      <c r="AI602" s="25"/>
      <c r="AJ602" s="25"/>
      <c r="AK602" s="25"/>
    </row>
    <row r="603" spans="26:37">
      <c r="Z603" s="47"/>
      <c r="AA603" s="25"/>
      <c r="AB603" s="25"/>
      <c r="AC603" s="25"/>
      <c r="AD603" s="25"/>
      <c r="AF603" s="25"/>
      <c r="AG603" s="25"/>
      <c r="AH603" s="25"/>
      <c r="AI603" s="25"/>
      <c r="AJ603" s="25"/>
      <c r="AK603" s="25"/>
    </row>
    <row r="604" spans="26:37">
      <c r="Z604" s="47"/>
      <c r="AA604" s="20"/>
      <c r="AB604" s="20"/>
      <c r="AC604" s="20"/>
      <c r="AD604" s="20"/>
      <c r="AE604" s="25"/>
      <c r="AF604" s="25"/>
      <c r="AG604" s="25"/>
      <c r="AH604" s="25"/>
      <c r="AI604" s="25"/>
      <c r="AJ604" s="25"/>
      <c r="AK604" s="25"/>
    </row>
    <row r="605" spans="26:37">
      <c r="Z605" s="47"/>
      <c r="AA605" s="25"/>
      <c r="AB605" s="25"/>
      <c r="AC605" s="25"/>
      <c r="AD605" s="25"/>
      <c r="AF605" s="25"/>
      <c r="AG605" s="25"/>
      <c r="AH605" s="25"/>
      <c r="AI605" s="25"/>
      <c r="AJ605" s="25"/>
      <c r="AK605" s="25"/>
    </row>
    <row r="606" spans="26:37">
      <c r="Z606" s="47"/>
      <c r="AA606" s="25"/>
      <c r="AB606" s="25"/>
      <c r="AC606" s="25"/>
      <c r="AD606" s="25"/>
      <c r="AE606" s="25"/>
      <c r="AF606" s="25"/>
      <c r="AG606" s="25"/>
      <c r="AH606" s="25"/>
      <c r="AI606" s="25"/>
      <c r="AJ606" s="25"/>
      <c r="AK606" s="25"/>
    </row>
    <row r="607" spans="26:37">
      <c r="Z607" s="47"/>
      <c r="AA607" s="20"/>
      <c r="AB607" s="20"/>
      <c r="AC607" s="20"/>
      <c r="AD607" s="20"/>
      <c r="AE607" s="25"/>
      <c r="AF607" s="25"/>
      <c r="AG607" s="25"/>
      <c r="AH607" s="25"/>
      <c r="AI607" s="25"/>
      <c r="AJ607" s="25"/>
      <c r="AK607" s="25"/>
    </row>
    <row r="608" spans="26:37">
      <c r="Z608" s="47"/>
      <c r="AA608" s="20"/>
      <c r="AB608" s="20"/>
      <c r="AC608" s="20"/>
      <c r="AD608" s="20"/>
      <c r="AF608" s="28"/>
      <c r="AG608" s="28"/>
      <c r="AH608" s="28"/>
      <c r="AI608" s="28"/>
      <c r="AJ608" s="28"/>
      <c r="AK608" s="28"/>
    </row>
    <row r="609" spans="1:52">
      <c r="A609" s="25"/>
      <c r="C609" s="20"/>
      <c r="Z609" s="47"/>
      <c r="AA609" s="20"/>
      <c r="AB609" s="20"/>
      <c r="AC609" s="20"/>
      <c r="AD609" s="20"/>
      <c r="AM609" s="25"/>
      <c r="AN609" s="25"/>
      <c r="AO609" s="25"/>
      <c r="AP609" s="25"/>
      <c r="AQ609" s="25"/>
      <c r="AR609" s="25"/>
      <c r="AS609" s="25"/>
      <c r="AT609" s="25"/>
      <c r="AU609" s="25"/>
      <c r="AV609" s="25"/>
      <c r="AW609" s="25"/>
      <c r="AX609" s="25"/>
      <c r="AY609" s="25"/>
      <c r="AZ609" s="25"/>
    </row>
    <row r="610" spans="1:52">
      <c r="Z610" s="47"/>
      <c r="AA610" s="20"/>
      <c r="AB610" s="20"/>
      <c r="AC610" s="20"/>
      <c r="AD610" s="20"/>
      <c r="AL610" s="25"/>
    </row>
    <row r="611" spans="1:52">
      <c r="A611" s="25"/>
      <c r="C611" s="20"/>
      <c r="Z611" s="47"/>
      <c r="AA611" s="20"/>
      <c r="AB611" s="20"/>
      <c r="AC611" s="20"/>
      <c r="AD611" s="20"/>
      <c r="AM611" s="25"/>
      <c r="AN611" s="25"/>
      <c r="AO611" s="25"/>
      <c r="AP611" s="25"/>
      <c r="AQ611" s="25"/>
      <c r="AR611" s="25"/>
      <c r="AS611" s="25"/>
      <c r="AT611" s="25"/>
      <c r="AU611" s="25"/>
      <c r="AV611" s="25"/>
      <c r="AW611" s="25"/>
      <c r="AX611" s="25"/>
      <c r="AY611" s="25"/>
      <c r="AZ611" s="25"/>
    </row>
    <row r="612" spans="1:52">
      <c r="A612" s="25"/>
      <c r="C612" s="20"/>
      <c r="Z612" s="47"/>
      <c r="AL612" s="25"/>
      <c r="AM612" s="25"/>
      <c r="AN612" s="25"/>
      <c r="AO612" s="25"/>
      <c r="AP612" s="25"/>
      <c r="AQ612" s="25"/>
      <c r="AR612" s="25"/>
      <c r="AS612" s="25"/>
      <c r="AT612" s="25"/>
      <c r="AU612" s="25"/>
      <c r="AV612" s="25"/>
      <c r="AW612" s="25"/>
      <c r="AX612" s="25"/>
      <c r="AY612" s="25"/>
      <c r="AZ612" s="25"/>
    </row>
    <row r="613" spans="1:52">
      <c r="Z613" s="47"/>
      <c r="AL613" s="25"/>
    </row>
    <row r="614" spans="1:52">
      <c r="Z614" s="47"/>
    </row>
    <row r="615" spans="1:52">
      <c r="Z615" s="54"/>
    </row>
    <row r="616" spans="1:52">
      <c r="Z616" s="47"/>
    </row>
    <row r="617" spans="1:52">
      <c r="Z617" s="54"/>
    </row>
    <row r="618" spans="1:52" ht="19.5" customHeight="1">
      <c r="Z618" s="54"/>
    </row>
    <row r="619" spans="1:52">
      <c r="Z619" s="47"/>
    </row>
    <row r="620" spans="1:52" s="25" customFormat="1">
      <c r="A620"/>
      <c r="B620"/>
      <c r="C620"/>
      <c r="D620"/>
      <c r="E620"/>
      <c r="F620"/>
      <c r="G620" s="21"/>
      <c r="H620"/>
      <c r="I620"/>
      <c r="J620"/>
      <c r="K620" s="21"/>
      <c r="L620"/>
      <c r="M620"/>
      <c r="N620"/>
      <c r="O620"/>
      <c r="P620"/>
      <c r="Q620"/>
      <c r="R620"/>
      <c r="S620"/>
      <c r="T620"/>
      <c r="U620"/>
      <c r="V620"/>
      <c r="W620"/>
      <c r="X620"/>
      <c r="Y620"/>
      <c r="Z620" s="47"/>
      <c r="AA620"/>
      <c r="AB620"/>
      <c r="AC620"/>
      <c r="AD620"/>
      <c r="AE620"/>
      <c r="AF620"/>
      <c r="AG620"/>
      <c r="AH620"/>
      <c r="AI620"/>
      <c r="AJ620"/>
      <c r="AK620"/>
      <c r="AL620"/>
      <c r="AM620"/>
      <c r="AN620"/>
      <c r="AO620"/>
      <c r="AP620"/>
      <c r="AQ620"/>
      <c r="AR620"/>
      <c r="AS620"/>
      <c r="AT620"/>
      <c r="AU620"/>
      <c r="AV620"/>
      <c r="AW620"/>
      <c r="AX620"/>
      <c r="AY620"/>
      <c r="AZ620"/>
    </row>
    <row r="621" spans="1:52">
      <c r="Z621" s="47"/>
    </row>
    <row r="622" spans="1:52" s="25" customFormat="1">
      <c r="A622"/>
      <c r="B622"/>
      <c r="C622"/>
      <c r="D622"/>
      <c r="E622"/>
      <c r="F622"/>
      <c r="G622" s="21"/>
      <c r="H622"/>
      <c r="I622"/>
      <c r="J622"/>
      <c r="K622" s="21"/>
      <c r="L622"/>
      <c r="M622"/>
      <c r="N622"/>
      <c r="O622"/>
      <c r="P622"/>
      <c r="Q622"/>
      <c r="R622"/>
      <c r="S622"/>
      <c r="T622"/>
      <c r="U622"/>
      <c r="V622"/>
      <c r="W622"/>
      <c r="X622"/>
      <c r="Y622"/>
      <c r="Z622" s="47"/>
      <c r="AA622"/>
      <c r="AB622"/>
      <c r="AC622"/>
      <c r="AD622"/>
      <c r="AE622"/>
      <c r="AF622"/>
      <c r="AG622"/>
      <c r="AH622"/>
      <c r="AI622"/>
      <c r="AJ622"/>
      <c r="AK622"/>
      <c r="AL622"/>
      <c r="AM622"/>
      <c r="AN622"/>
      <c r="AO622"/>
      <c r="AP622"/>
      <c r="AQ622"/>
      <c r="AR622"/>
      <c r="AS622"/>
      <c r="AT622"/>
      <c r="AU622"/>
      <c r="AV622"/>
      <c r="AW622"/>
      <c r="AX622"/>
      <c r="AY622"/>
      <c r="AZ622"/>
    </row>
    <row r="623" spans="1:52" s="25" customFormat="1">
      <c r="A623"/>
      <c r="B623"/>
      <c r="C623"/>
      <c r="D623"/>
      <c r="E623"/>
      <c r="F623"/>
      <c r="G623" s="21"/>
      <c r="H623"/>
      <c r="I623"/>
      <c r="J623"/>
      <c r="K623" s="21"/>
      <c r="L623"/>
      <c r="M623"/>
      <c r="N623"/>
      <c r="O623"/>
      <c r="P623"/>
      <c r="Q623"/>
      <c r="R623"/>
      <c r="S623"/>
      <c r="T623"/>
      <c r="U623"/>
      <c r="V623"/>
      <c r="W623"/>
      <c r="X623"/>
      <c r="Y623"/>
      <c r="Z623" s="47"/>
      <c r="AA623"/>
      <c r="AB623"/>
      <c r="AC623"/>
      <c r="AD623"/>
      <c r="AE623"/>
      <c r="AF623"/>
      <c r="AG623"/>
      <c r="AH623"/>
      <c r="AI623"/>
      <c r="AJ623"/>
      <c r="AK623"/>
      <c r="AL623"/>
      <c r="AM623"/>
      <c r="AN623"/>
      <c r="AO623"/>
      <c r="AP623"/>
      <c r="AQ623"/>
      <c r="AR623"/>
      <c r="AS623"/>
      <c r="AT623"/>
      <c r="AU623"/>
      <c r="AV623"/>
      <c r="AW623"/>
      <c r="AX623"/>
      <c r="AY623"/>
      <c r="AZ623"/>
    </row>
  </sheetData>
  <sheetProtection algorithmName="SHA-512" hashValue="xUFw1glsG5b4vSSYlX5QvkEfs/kSoQ548e3eQfYZXwwdj16QydSRle3u9H/8D6DwaHAN29ME5sFbFOIDw6yrug==" saltValue="dLz/ZvgWZYae+tRQcZdhNQ==" spinCount="100000" sheet="1" scenarios="1" formatCells="0" formatColumns="0" formatRows="0" sort="0" autoFilter="0"/>
  <autoFilter ref="L4:W577" xr:uid="{6951C4A2-A436-4079-B4AC-E39846E906ED}"/>
  <phoneticPr fontId="4"/>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凡例</vt:lpstr>
      <vt:lpstr>S1</vt:lpstr>
      <vt:lpstr>SA</vt:lpstr>
      <vt:lpstr>事務局用→</vt:lpstr>
      <vt:lpstr>事務局利用⇒</vt:lpstr>
      <vt:lpstr>選択肢①</vt:lpstr>
      <vt:lpstr>排出活動_Master</vt:lpstr>
      <vt:lpstr>'S1'!Print_Area</vt:lpstr>
      <vt:lpstr>間接クレ</vt:lpstr>
      <vt:lpstr>直接クレ</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2023-04-02T23:51:26Z</dcterms:created>
  <dcterms:modified xsi:type="dcterms:W3CDTF">2023-06-27T07:31:00Z</dcterms:modified>
</cp:coreProperties>
</file>